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8940" tabRatio="799"/>
  </bookViews>
  <sheets>
    <sheet name="Main" sheetId="33" r:id="rId1"/>
    <sheet name="1-2-3" sheetId="42" r:id="rId2"/>
    <sheet name="4-5" sheetId="58" r:id="rId3"/>
    <sheet name="6" sheetId="50" r:id="rId4"/>
    <sheet name="7" sheetId="59" r:id="rId5"/>
    <sheet name="8-9-12" sheetId="51" r:id="rId6"/>
    <sheet name="Table10" sheetId="55" r:id="rId7"/>
    <sheet name="Table11" sheetId="56" r:id="rId8"/>
    <sheet name="13-14-15" sheetId="57" r:id="rId9"/>
  </sheets>
  <calcPr calcId="124519"/>
</workbook>
</file>

<file path=xl/calcChain.xml><?xml version="1.0" encoding="utf-8"?>
<calcChain xmlns="http://schemas.openxmlformats.org/spreadsheetml/2006/main">
  <c r="F20" i="57"/>
  <c r="I22" i="55" l="1"/>
  <c r="G22"/>
  <c r="G21"/>
  <c r="G20"/>
  <c r="I20" s="1"/>
  <c r="G29"/>
  <c r="E62" i="51"/>
  <c r="G62" s="1"/>
  <c r="I62" s="1"/>
  <c r="C66"/>
  <c r="E65"/>
  <c r="G65" s="1"/>
  <c r="I65" s="1"/>
  <c r="E64"/>
  <c r="G64" s="1"/>
  <c r="I64" s="1"/>
  <c r="E63"/>
  <c r="G63" s="1"/>
  <c r="I63" s="1"/>
  <c r="E43"/>
  <c r="G43" s="1"/>
  <c r="E42"/>
  <c r="G42" s="1"/>
  <c r="E41"/>
  <c r="G41" s="1"/>
  <c r="I41" s="1"/>
  <c r="J41" s="1"/>
  <c r="E40"/>
  <c r="G40" s="1"/>
  <c r="I40" s="1"/>
  <c r="J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Q17" i="59"/>
  <c r="Q16"/>
  <c r="Q15"/>
  <c r="Q14"/>
  <c r="Q13"/>
  <c r="M17"/>
  <c r="M16"/>
  <c r="M15"/>
  <c r="M14"/>
  <c r="M13"/>
  <c r="I17"/>
  <c r="I16"/>
  <c r="I15"/>
  <c r="I14"/>
  <c r="I13"/>
  <c r="E17"/>
  <c r="E16"/>
  <c r="K15"/>
  <c r="L15" s="1"/>
  <c r="E15"/>
  <c r="G15" s="1"/>
  <c r="H15" s="1"/>
  <c r="E14"/>
  <c r="G14" s="1"/>
  <c r="H14" s="1"/>
  <c r="E13"/>
  <c r="E8"/>
  <c r="G8" s="1"/>
  <c r="H8" s="1"/>
  <c r="E7"/>
  <c r="E6"/>
  <c r="E5"/>
  <c r="G5" s="1"/>
  <c r="H5" s="1"/>
  <c r="E4"/>
  <c r="G4" s="1"/>
  <c r="F15" i="51"/>
  <c r="F12" i="50"/>
  <c r="F11"/>
  <c r="F10"/>
  <c r="F9"/>
  <c r="F8"/>
  <c r="F7"/>
  <c r="F6"/>
  <c r="F5"/>
  <c r="F4"/>
  <c r="F3"/>
  <c r="F27" i="56"/>
  <c r="H27"/>
  <c r="G23" i="55" l="1"/>
  <c r="E19" i="33" s="1"/>
  <c r="J22" i="55"/>
  <c r="J20"/>
  <c r="I21"/>
  <c r="J21" s="1"/>
  <c r="I29"/>
  <c r="J29" s="1"/>
  <c r="I66" i="51"/>
  <c r="F21" i="33" s="1"/>
  <c r="J62" i="51"/>
  <c r="J63"/>
  <c r="J64"/>
  <c r="J65"/>
  <c r="G66"/>
  <c r="E21" i="33" s="1"/>
  <c r="I42" i="51"/>
  <c r="J42" s="1"/>
  <c r="H6" i="59"/>
  <c r="O13"/>
  <c r="P13" s="1"/>
  <c r="M18"/>
  <c r="K16"/>
  <c r="L16" s="1"/>
  <c r="S14"/>
  <c r="T14" s="1"/>
  <c r="O17"/>
  <c r="P17" s="1"/>
  <c r="H4"/>
  <c r="G7"/>
  <c r="K13"/>
  <c r="L13" s="1"/>
  <c r="O14"/>
  <c r="P14" s="1"/>
  <c r="S15"/>
  <c r="T15" s="1"/>
  <c r="G16"/>
  <c r="K17"/>
  <c r="L17" s="1"/>
  <c r="I18"/>
  <c r="G6"/>
  <c r="E9"/>
  <c r="E18" i="33" s="1"/>
  <c r="G13" i="59"/>
  <c r="K14"/>
  <c r="L14" s="1"/>
  <c r="O15"/>
  <c r="P15" s="1"/>
  <c r="H16"/>
  <c r="G17"/>
  <c r="H17" s="1"/>
  <c r="E18"/>
  <c r="H15" i="51"/>
  <c r="I15" s="1"/>
  <c r="I27" i="56"/>
  <c r="H3" i="50"/>
  <c r="H4"/>
  <c r="H5"/>
  <c r="H6"/>
  <c r="H7"/>
  <c r="H8"/>
  <c r="H9"/>
  <c r="H10"/>
  <c r="H11"/>
  <c r="H12"/>
  <c r="U19"/>
  <c r="U20"/>
  <c r="U21"/>
  <c r="U22"/>
  <c r="V22" s="1"/>
  <c r="W22" s="1"/>
  <c r="U23"/>
  <c r="V23" s="1"/>
  <c r="W23" s="1"/>
  <c r="U24"/>
  <c r="V24" s="1"/>
  <c r="W24" s="1"/>
  <c r="U25"/>
  <c r="V25" s="1"/>
  <c r="W25" s="1"/>
  <c r="U26"/>
  <c r="V26" s="1"/>
  <c r="W26" s="1"/>
  <c r="U27"/>
  <c r="V27" s="1"/>
  <c r="W27" s="1"/>
  <c r="U18"/>
  <c r="V18" s="1"/>
  <c r="W18" s="1"/>
  <c r="P19"/>
  <c r="P20"/>
  <c r="Q20" s="1"/>
  <c r="R20" s="1"/>
  <c r="P21"/>
  <c r="P22"/>
  <c r="Q22" s="1"/>
  <c r="R22" s="1"/>
  <c r="P23"/>
  <c r="P24"/>
  <c r="Q24" s="1"/>
  <c r="P25"/>
  <c r="Q25" s="1"/>
  <c r="R25" s="1"/>
  <c r="P26"/>
  <c r="P27"/>
  <c r="Q27" s="1"/>
  <c r="R27" s="1"/>
  <c r="P18"/>
  <c r="Q18" s="1"/>
  <c r="R18" s="1"/>
  <c r="K19"/>
  <c r="L19" s="1"/>
  <c r="M19" s="1"/>
  <c r="K20"/>
  <c r="L20" s="1"/>
  <c r="M20" s="1"/>
  <c r="K21"/>
  <c r="K22"/>
  <c r="L22" s="1"/>
  <c r="M22" s="1"/>
  <c r="K23"/>
  <c r="L23" s="1"/>
  <c r="M23" s="1"/>
  <c r="K24"/>
  <c r="L24" s="1"/>
  <c r="M24" s="1"/>
  <c r="K25"/>
  <c r="L25" s="1"/>
  <c r="M25" s="1"/>
  <c r="K26"/>
  <c r="L26" s="1"/>
  <c r="M26" s="1"/>
  <c r="K27"/>
  <c r="K18"/>
  <c r="L18" s="1"/>
  <c r="M18" s="1"/>
  <c r="F19"/>
  <c r="F20"/>
  <c r="G20" s="1"/>
  <c r="F21"/>
  <c r="G21" s="1"/>
  <c r="H21" s="1"/>
  <c r="F22"/>
  <c r="G22" s="1"/>
  <c r="F23"/>
  <c r="F24"/>
  <c r="G24" s="1"/>
  <c r="F25"/>
  <c r="F26"/>
  <c r="F27"/>
  <c r="F18"/>
  <c r="G18" s="1"/>
  <c r="V21"/>
  <c r="W21" s="1"/>
  <c r="V20"/>
  <c r="W20" s="1"/>
  <c r="Q23"/>
  <c r="R23" s="1"/>
  <c r="Q19"/>
  <c r="R19" s="1"/>
  <c r="G19"/>
  <c r="G23"/>
  <c r="G25"/>
  <c r="H25" s="1"/>
  <c r="G26"/>
  <c r="G27"/>
  <c r="G18" i="59" l="1"/>
  <c r="G9"/>
  <c r="F18" i="33" s="1"/>
  <c r="G18" s="1"/>
  <c r="E31"/>
  <c r="J23" i="55"/>
  <c r="I23"/>
  <c r="F19" i="33" s="1"/>
  <c r="G19" s="1"/>
  <c r="J66" i="51"/>
  <c r="U15" i="59"/>
  <c r="U14"/>
  <c r="L18"/>
  <c r="S17"/>
  <c r="T17" s="1"/>
  <c r="U17" s="1"/>
  <c r="H13"/>
  <c r="O16"/>
  <c r="O18" s="1"/>
  <c r="Q18"/>
  <c r="P16"/>
  <c r="P18" s="1"/>
  <c r="S13"/>
  <c r="H7"/>
  <c r="H9" s="1"/>
  <c r="K18"/>
  <c r="F13" i="50"/>
  <c r="H26"/>
  <c r="H22"/>
  <c r="X22" s="1"/>
  <c r="P28"/>
  <c r="L27"/>
  <c r="M27" s="1"/>
  <c r="R24"/>
  <c r="U28"/>
  <c r="H27"/>
  <c r="H23"/>
  <c r="X23" s="1"/>
  <c r="H19"/>
  <c r="H13"/>
  <c r="V19"/>
  <c r="Q26"/>
  <c r="R26" s="1"/>
  <c r="Q21"/>
  <c r="R21" s="1"/>
  <c r="X25"/>
  <c r="L21"/>
  <c r="M21" s="1"/>
  <c r="K28"/>
  <c r="H24"/>
  <c r="X24" s="1"/>
  <c r="H20"/>
  <c r="X20" s="1"/>
  <c r="G28"/>
  <c r="H18"/>
  <c r="X18" s="1"/>
  <c r="F28"/>
  <c r="I5"/>
  <c r="I6"/>
  <c r="I7"/>
  <c r="I10"/>
  <c r="I11"/>
  <c r="I3"/>
  <c r="C63" i="42"/>
  <c r="F57" i="51"/>
  <c r="H57" s="1"/>
  <c r="F58"/>
  <c r="H58" s="1"/>
  <c r="F56"/>
  <c r="F59" s="1"/>
  <c r="E12" i="33" s="1"/>
  <c r="F49" i="51"/>
  <c r="F50"/>
  <c r="H50" s="1"/>
  <c r="F48"/>
  <c r="I28"/>
  <c r="J28" s="1"/>
  <c r="I29"/>
  <c r="J29" s="1"/>
  <c r="I30"/>
  <c r="I31"/>
  <c r="I32"/>
  <c r="J32" s="1"/>
  <c r="I33"/>
  <c r="J33" s="1"/>
  <c r="I34"/>
  <c r="I35"/>
  <c r="I36"/>
  <c r="J36" s="1"/>
  <c r="I37"/>
  <c r="J37" s="1"/>
  <c r="I38"/>
  <c r="I39"/>
  <c r="I43"/>
  <c r="J43" s="1"/>
  <c r="F21"/>
  <c r="F20"/>
  <c r="H20" s="1"/>
  <c r="I20" s="1"/>
  <c r="F5"/>
  <c r="F6"/>
  <c r="F7"/>
  <c r="H7" s="1"/>
  <c r="F8"/>
  <c r="H8" s="1"/>
  <c r="I8" s="1"/>
  <c r="F9"/>
  <c r="H9" s="1"/>
  <c r="F10"/>
  <c r="H10" s="1"/>
  <c r="F11"/>
  <c r="H11" s="1"/>
  <c r="F12"/>
  <c r="H12" s="1"/>
  <c r="I12" s="1"/>
  <c r="F13"/>
  <c r="H13" s="1"/>
  <c r="F14"/>
  <c r="H14" s="1"/>
  <c r="I17" i="55"/>
  <c r="G28"/>
  <c r="G27"/>
  <c r="I27" s="1"/>
  <c r="G5"/>
  <c r="I5" s="1"/>
  <c r="G6"/>
  <c r="I6" s="1"/>
  <c r="J6" s="1"/>
  <c r="G7"/>
  <c r="I7"/>
  <c r="J7" s="1"/>
  <c r="G8"/>
  <c r="I8" s="1"/>
  <c r="G9"/>
  <c r="G10"/>
  <c r="I10" s="1"/>
  <c r="J10" s="1"/>
  <c r="G11"/>
  <c r="I11" s="1"/>
  <c r="J11" s="1"/>
  <c r="G12"/>
  <c r="I12" s="1"/>
  <c r="G13"/>
  <c r="I13" s="1"/>
  <c r="G14"/>
  <c r="I14" s="1"/>
  <c r="J14" s="1"/>
  <c r="G15"/>
  <c r="I15"/>
  <c r="J15" s="1"/>
  <c r="G16"/>
  <c r="I16" s="1"/>
  <c r="G4"/>
  <c r="G3"/>
  <c r="I3"/>
  <c r="F5" i="56"/>
  <c r="F6"/>
  <c r="H6" s="1"/>
  <c r="F7"/>
  <c r="H7" s="1"/>
  <c r="F8"/>
  <c r="H8" s="1"/>
  <c r="F9"/>
  <c r="H9" s="1"/>
  <c r="F10"/>
  <c r="H10" s="1"/>
  <c r="F11"/>
  <c r="H11" s="1"/>
  <c r="F12"/>
  <c r="H12" s="1"/>
  <c r="F13"/>
  <c r="H13" s="1"/>
  <c r="F4"/>
  <c r="F3"/>
  <c r="H3" s="1"/>
  <c r="I3" s="1"/>
  <c r="F19"/>
  <c r="H19" s="1"/>
  <c r="F20"/>
  <c r="H20" s="1"/>
  <c r="F21"/>
  <c r="F22"/>
  <c r="H22" s="1"/>
  <c r="I22" s="1"/>
  <c r="F23"/>
  <c r="H23" s="1"/>
  <c r="F24"/>
  <c r="H24" s="1"/>
  <c r="F25"/>
  <c r="H25" s="1"/>
  <c r="F26"/>
  <c r="H26"/>
  <c r="F18"/>
  <c r="H18" s="1"/>
  <c r="F15" i="57"/>
  <c r="F26"/>
  <c r="F27" s="1"/>
  <c r="E38" i="33" s="1"/>
  <c r="F22" i="57"/>
  <c r="E13" i="33" s="1"/>
  <c r="F16" i="57"/>
  <c r="E35" i="33" s="1"/>
  <c r="F11" i="57"/>
  <c r="F10"/>
  <c r="H10" s="1"/>
  <c r="F4"/>
  <c r="H4" s="1"/>
  <c r="F5"/>
  <c r="H5" s="1"/>
  <c r="F3"/>
  <c r="F6" s="1"/>
  <c r="E22" i="33" s="1"/>
  <c r="H18" i="59" l="1"/>
  <c r="T13"/>
  <c r="U13" s="1"/>
  <c r="S16"/>
  <c r="S18" s="1"/>
  <c r="F31" i="33" s="1"/>
  <c r="H5" i="51"/>
  <c r="F16"/>
  <c r="I26" i="56"/>
  <c r="I9"/>
  <c r="H5"/>
  <c r="I5" s="1"/>
  <c r="F14"/>
  <c r="E20" i="33" s="1"/>
  <c r="F12" i="57"/>
  <c r="E11" i="33" s="1"/>
  <c r="I13" i="51"/>
  <c r="Q28" i="50"/>
  <c r="X27"/>
  <c r="I4" i="57"/>
  <c r="I8" i="56"/>
  <c r="J17" i="55"/>
  <c r="F10" i="33"/>
  <c r="E30"/>
  <c r="W19" i="50"/>
  <c r="V28"/>
  <c r="X26"/>
  <c r="R28"/>
  <c r="M28"/>
  <c r="X21"/>
  <c r="L28"/>
  <c r="G44" i="51"/>
  <c r="E9" i="33" s="1"/>
  <c r="F22" i="51"/>
  <c r="I9" i="50"/>
  <c r="I12"/>
  <c r="I8"/>
  <c r="I4"/>
  <c r="I57" i="51"/>
  <c r="I58"/>
  <c r="G21" i="33" s="1"/>
  <c r="H56" i="51"/>
  <c r="F52"/>
  <c r="E33" i="33" s="1"/>
  <c r="H49" i="51"/>
  <c r="I49" s="1"/>
  <c r="I50"/>
  <c r="H48"/>
  <c r="J35"/>
  <c r="I27"/>
  <c r="J27" s="1"/>
  <c r="J39"/>
  <c r="J31"/>
  <c r="J38"/>
  <c r="J34"/>
  <c r="J30"/>
  <c r="I26"/>
  <c r="H21"/>
  <c r="H22" s="1"/>
  <c r="F32" i="33" s="1"/>
  <c r="I10" i="51"/>
  <c r="I9"/>
  <c r="H6"/>
  <c r="I6" s="1"/>
  <c r="I14"/>
  <c r="I11"/>
  <c r="I7"/>
  <c r="G30" i="55"/>
  <c r="E34" i="33" s="1"/>
  <c r="J13" i="55"/>
  <c r="J5"/>
  <c r="I9"/>
  <c r="J9" s="1"/>
  <c r="J27"/>
  <c r="I28"/>
  <c r="J16"/>
  <c r="J12"/>
  <c r="J8"/>
  <c r="J3"/>
  <c r="I4"/>
  <c r="J4" s="1"/>
  <c r="I25" i="56"/>
  <c r="I12"/>
  <c r="I11"/>
  <c r="H21"/>
  <c r="I21" s="1"/>
  <c r="I7"/>
  <c r="I13"/>
  <c r="I10"/>
  <c r="I6"/>
  <c r="H4"/>
  <c r="I4" s="1"/>
  <c r="F29"/>
  <c r="E36" i="33" s="1"/>
  <c r="I24" i="56"/>
  <c r="I20"/>
  <c r="I23"/>
  <c r="I19"/>
  <c r="I18"/>
  <c r="H26" i="57"/>
  <c r="H20"/>
  <c r="H15"/>
  <c r="H11"/>
  <c r="I10"/>
  <c r="I5"/>
  <c r="H3"/>
  <c r="F113" i="58"/>
  <c r="H113" s="1"/>
  <c r="F114"/>
  <c r="H114" s="1"/>
  <c r="I114" s="1"/>
  <c r="F115"/>
  <c r="H115" s="1"/>
  <c r="I115" s="1"/>
  <c r="F116"/>
  <c r="H116" s="1"/>
  <c r="F117"/>
  <c r="H117" s="1"/>
  <c r="F118"/>
  <c r="H118" s="1"/>
  <c r="I118" s="1"/>
  <c r="F119"/>
  <c r="H119" s="1"/>
  <c r="I119" s="1"/>
  <c r="F120"/>
  <c r="H120" s="1"/>
  <c r="F121"/>
  <c r="H121" s="1"/>
  <c r="F122"/>
  <c r="H122" s="1"/>
  <c r="I122" s="1"/>
  <c r="F123"/>
  <c r="H123" s="1"/>
  <c r="I123" s="1"/>
  <c r="F112"/>
  <c r="H112" s="1"/>
  <c r="F111"/>
  <c r="E95"/>
  <c r="G95" s="1"/>
  <c r="H95" s="1"/>
  <c r="E96"/>
  <c r="G96" s="1"/>
  <c r="E97"/>
  <c r="E98"/>
  <c r="G98" s="1"/>
  <c r="H98" s="1"/>
  <c r="E99"/>
  <c r="G99" s="1"/>
  <c r="H99" s="1"/>
  <c r="E100"/>
  <c r="G100" s="1"/>
  <c r="E101"/>
  <c r="E102"/>
  <c r="G102" s="1"/>
  <c r="E103"/>
  <c r="G103" s="1"/>
  <c r="H103" s="1"/>
  <c r="E104"/>
  <c r="G104" s="1"/>
  <c r="E105"/>
  <c r="G105" s="1"/>
  <c r="E106"/>
  <c r="G106" s="1"/>
  <c r="H106" s="1"/>
  <c r="E94"/>
  <c r="E93"/>
  <c r="E83"/>
  <c r="E84"/>
  <c r="G84" s="1"/>
  <c r="H84" s="1"/>
  <c r="E85"/>
  <c r="G85"/>
  <c r="H85" s="1"/>
  <c r="E86"/>
  <c r="G86" s="1"/>
  <c r="E87"/>
  <c r="G87" s="1"/>
  <c r="E88"/>
  <c r="G88" s="1"/>
  <c r="H88" s="1"/>
  <c r="E82"/>
  <c r="E81"/>
  <c r="E54"/>
  <c r="G54" s="1"/>
  <c r="H54" s="1"/>
  <c r="E55"/>
  <c r="G55" s="1"/>
  <c r="E56"/>
  <c r="E57"/>
  <c r="G57" s="1"/>
  <c r="H57" s="1"/>
  <c r="E58"/>
  <c r="G58" s="1"/>
  <c r="H58" s="1"/>
  <c r="E59"/>
  <c r="G59" s="1"/>
  <c r="E60"/>
  <c r="G60" s="1"/>
  <c r="E61"/>
  <c r="G61" s="1"/>
  <c r="H61" s="1"/>
  <c r="E62"/>
  <c r="G62" s="1"/>
  <c r="H62" s="1"/>
  <c r="E63"/>
  <c r="G63" s="1"/>
  <c r="E64"/>
  <c r="E65"/>
  <c r="G65" s="1"/>
  <c r="H65" s="1"/>
  <c r="E66"/>
  <c r="G66" s="1"/>
  <c r="H66" s="1"/>
  <c r="E67"/>
  <c r="G67" s="1"/>
  <c r="E68"/>
  <c r="G68" s="1"/>
  <c r="E69"/>
  <c r="G69" s="1"/>
  <c r="H69" s="1"/>
  <c r="E70"/>
  <c r="G70" s="1"/>
  <c r="H70" s="1"/>
  <c r="E71"/>
  <c r="G71" s="1"/>
  <c r="E72"/>
  <c r="E73"/>
  <c r="G73" s="1"/>
  <c r="H73" s="1"/>
  <c r="E74"/>
  <c r="G74" s="1"/>
  <c r="H74" s="1"/>
  <c r="E75"/>
  <c r="G75" s="1"/>
  <c r="E76"/>
  <c r="G76" s="1"/>
  <c r="E52"/>
  <c r="G52" s="1"/>
  <c r="E53"/>
  <c r="G53" s="1"/>
  <c r="E51"/>
  <c r="E7"/>
  <c r="G7" s="1"/>
  <c r="H7" s="1"/>
  <c r="E8"/>
  <c r="G8" s="1"/>
  <c r="H8" s="1"/>
  <c r="E9"/>
  <c r="G9" s="1"/>
  <c r="E10"/>
  <c r="G10" s="1"/>
  <c r="E11"/>
  <c r="G11" s="1"/>
  <c r="H11" s="1"/>
  <c r="E12"/>
  <c r="G12" s="1"/>
  <c r="H12" s="1"/>
  <c r="E13"/>
  <c r="G13" s="1"/>
  <c r="E14"/>
  <c r="G14" s="1"/>
  <c r="E15"/>
  <c r="E16"/>
  <c r="G16" s="1"/>
  <c r="H16" s="1"/>
  <c r="E17"/>
  <c r="G17" s="1"/>
  <c r="E18"/>
  <c r="G18" s="1"/>
  <c r="E19"/>
  <c r="E20"/>
  <c r="E21"/>
  <c r="G21" s="1"/>
  <c r="E22"/>
  <c r="G22" s="1"/>
  <c r="E23"/>
  <c r="G23" s="1"/>
  <c r="H23" s="1"/>
  <c r="E24"/>
  <c r="G24"/>
  <c r="H24" s="1"/>
  <c r="E25"/>
  <c r="G25" s="1"/>
  <c r="E26"/>
  <c r="G26" s="1"/>
  <c r="E27"/>
  <c r="G27"/>
  <c r="E28"/>
  <c r="G28" s="1"/>
  <c r="H28" s="1"/>
  <c r="E29"/>
  <c r="G29" s="1"/>
  <c r="E31"/>
  <c r="E32"/>
  <c r="G32" s="1"/>
  <c r="H32" s="1"/>
  <c r="E33"/>
  <c r="G33" s="1"/>
  <c r="E34"/>
  <c r="G34" s="1"/>
  <c r="E35"/>
  <c r="G35" s="1"/>
  <c r="H35" s="1"/>
  <c r="E36"/>
  <c r="E37"/>
  <c r="G37" s="1"/>
  <c r="E38"/>
  <c r="G38" s="1"/>
  <c r="E39"/>
  <c r="G39" s="1"/>
  <c r="H39" s="1"/>
  <c r="E41"/>
  <c r="G41" s="1"/>
  <c r="E42"/>
  <c r="G42" s="1"/>
  <c r="E43"/>
  <c r="G43" s="1"/>
  <c r="H43" s="1"/>
  <c r="E44"/>
  <c r="G44" s="1"/>
  <c r="H44" s="1"/>
  <c r="E45"/>
  <c r="G45" s="1"/>
  <c r="E6"/>
  <c r="E5"/>
  <c r="G45" i="42"/>
  <c r="G44"/>
  <c r="I44" s="1"/>
  <c r="J44" s="1"/>
  <c r="G43"/>
  <c r="I43" s="1"/>
  <c r="J43" s="1"/>
  <c r="G42"/>
  <c r="I42" s="1"/>
  <c r="G41"/>
  <c r="G40"/>
  <c r="I40" s="1"/>
  <c r="J40" s="1"/>
  <c r="G39"/>
  <c r="I39" s="1"/>
  <c r="J39" s="1"/>
  <c r="G38"/>
  <c r="I38" s="1"/>
  <c r="G32"/>
  <c r="G31"/>
  <c r="I31" s="1"/>
  <c r="J31" s="1"/>
  <c r="G30"/>
  <c r="I30" s="1"/>
  <c r="J30" s="1"/>
  <c r="G29"/>
  <c r="I29" s="1"/>
  <c r="G28"/>
  <c r="G27"/>
  <c r="I27" s="1"/>
  <c r="J27" s="1"/>
  <c r="G26"/>
  <c r="I26" s="1"/>
  <c r="J26" s="1"/>
  <c r="G25"/>
  <c r="I25" s="1"/>
  <c r="G24"/>
  <c r="G23"/>
  <c r="I23" s="1"/>
  <c r="J23" s="1"/>
  <c r="G22"/>
  <c r="I22" s="1"/>
  <c r="J22" s="1"/>
  <c r="G21"/>
  <c r="I21" s="1"/>
  <c r="G20"/>
  <c r="G19"/>
  <c r="I19" s="1"/>
  <c r="J19" s="1"/>
  <c r="G18"/>
  <c r="I18" s="1"/>
  <c r="J18" s="1"/>
  <c r="G17"/>
  <c r="G5"/>
  <c r="I5" s="1"/>
  <c r="G6"/>
  <c r="I6" s="1"/>
  <c r="J6" s="1"/>
  <c r="G7"/>
  <c r="I7" s="1"/>
  <c r="J7" s="1"/>
  <c r="G8"/>
  <c r="I8" s="1"/>
  <c r="G9"/>
  <c r="I9" s="1"/>
  <c r="G10"/>
  <c r="I10" s="1"/>
  <c r="J10" s="1"/>
  <c r="G11"/>
  <c r="I11" s="1"/>
  <c r="J11" s="1"/>
  <c r="G4"/>
  <c r="I56" i="51" l="1"/>
  <c r="I59" s="1"/>
  <c r="H59"/>
  <c r="F12" i="33" s="1"/>
  <c r="T16" i="59"/>
  <c r="U16" s="1"/>
  <c r="U18" s="1"/>
  <c r="I5" i="51"/>
  <c r="I16" s="1"/>
  <c r="H16"/>
  <c r="F8" i="33" s="1"/>
  <c r="H29" i="56"/>
  <c r="F36" i="33" s="1"/>
  <c r="G36" s="1"/>
  <c r="I14" i="56"/>
  <c r="I4" i="42"/>
  <c r="I13" s="1"/>
  <c r="F16" i="33" s="1"/>
  <c r="G13" i="42"/>
  <c r="E16" i="33" s="1"/>
  <c r="I20" i="57"/>
  <c r="I22" s="1"/>
  <c r="H22"/>
  <c r="F13" i="33" s="1"/>
  <c r="G13" s="1"/>
  <c r="E8"/>
  <c r="E32"/>
  <c r="G32" s="1"/>
  <c r="H14" i="56"/>
  <c r="F20" i="33" s="1"/>
  <c r="G20" s="1"/>
  <c r="I3" i="57"/>
  <c r="I6" s="1"/>
  <c r="H6"/>
  <c r="F22" i="33" s="1"/>
  <c r="G22" s="1"/>
  <c r="I29" i="56"/>
  <c r="I17" i="42"/>
  <c r="G33"/>
  <c r="E28" i="33" s="1"/>
  <c r="I26" i="57"/>
  <c r="I27" s="1"/>
  <c r="H27"/>
  <c r="F38" i="33" s="1"/>
  <c r="G38" s="1"/>
  <c r="F124" i="58"/>
  <c r="E7" i="33" s="1"/>
  <c r="I11" i="57"/>
  <c r="I12" s="1"/>
  <c r="H12"/>
  <c r="F11" i="33" s="1"/>
  <c r="G11" s="1"/>
  <c r="F30"/>
  <c r="I13" i="50"/>
  <c r="X19"/>
  <c r="X28" s="1"/>
  <c r="W28"/>
  <c r="J26" i="51"/>
  <c r="J44" s="1"/>
  <c r="I44"/>
  <c r="F9" i="33" s="1"/>
  <c r="G9" s="1"/>
  <c r="I21" i="51"/>
  <c r="I22" s="1"/>
  <c r="H102" i="58"/>
  <c r="E46"/>
  <c r="I121"/>
  <c r="E77"/>
  <c r="E89"/>
  <c r="I112"/>
  <c r="G93"/>
  <c r="E107"/>
  <c r="E6" i="33" s="1"/>
  <c r="H27" i="58"/>
  <c r="I113"/>
  <c r="G19"/>
  <c r="H19" s="1"/>
  <c r="I117"/>
  <c r="I48" i="51"/>
  <c r="I52" s="1"/>
  <c r="H52"/>
  <c r="F33" i="33" s="1"/>
  <c r="G33" s="1"/>
  <c r="J28" i="55"/>
  <c r="J30" s="1"/>
  <c r="I30"/>
  <c r="I15" i="57"/>
  <c r="I16" s="1"/>
  <c r="H16"/>
  <c r="F35" i="33" s="1"/>
  <c r="G35" s="1"/>
  <c r="H105" i="58"/>
  <c r="G101"/>
  <c r="H101" s="1"/>
  <c r="G97"/>
  <c r="H97" s="1"/>
  <c r="H87"/>
  <c r="G83"/>
  <c r="H83" s="1"/>
  <c r="H52"/>
  <c r="I120"/>
  <c r="I116"/>
  <c r="H111"/>
  <c r="H104"/>
  <c r="H100"/>
  <c r="H96"/>
  <c r="G94"/>
  <c r="H94" s="1"/>
  <c r="H86"/>
  <c r="G82"/>
  <c r="H82" s="1"/>
  <c r="G81"/>
  <c r="H76"/>
  <c r="H68"/>
  <c r="H60"/>
  <c r="G72"/>
  <c r="H72" s="1"/>
  <c r="G64"/>
  <c r="H64" s="1"/>
  <c r="G56"/>
  <c r="H56" s="1"/>
  <c r="H75"/>
  <c r="H71"/>
  <c r="H67"/>
  <c r="H63"/>
  <c r="H59"/>
  <c r="H55"/>
  <c r="H53"/>
  <c r="G51"/>
  <c r="H42"/>
  <c r="G36"/>
  <c r="H36" s="1"/>
  <c r="G31"/>
  <c r="H31" s="1"/>
  <c r="H26"/>
  <c r="G20"/>
  <c r="H20" s="1"/>
  <c r="G15"/>
  <c r="H15" s="1"/>
  <c r="H10"/>
  <c r="H38"/>
  <c r="H22"/>
  <c r="H34"/>
  <c r="H18"/>
  <c r="H14"/>
  <c r="H45"/>
  <c r="H41"/>
  <c r="H37"/>
  <c r="H33"/>
  <c r="H29"/>
  <c r="H25"/>
  <c r="H21"/>
  <c r="H17"/>
  <c r="H13"/>
  <c r="H9"/>
  <c r="G6"/>
  <c r="H6" s="1"/>
  <c r="G5"/>
  <c r="J38" i="42"/>
  <c r="I41"/>
  <c r="J41" s="1"/>
  <c r="J42"/>
  <c r="I45"/>
  <c r="J45" s="1"/>
  <c r="J20"/>
  <c r="J17"/>
  <c r="J33" s="1"/>
  <c r="I20"/>
  <c r="J21"/>
  <c r="I24"/>
  <c r="J24" s="1"/>
  <c r="J25"/>
  <c r="I28"/>
  <c r="J28" s="1"/>
  <c r="J29"/>
  <c r="I32"/>
  <c r="J32" s="1"/>
  <c r="J9"/>
  <c r="J5"/>
  <c r="J8"/>
  <c r="F34" i="33" l="1"/>
  <c r="G34" s="1"/>
  <c r="J4" i="42"/>
  <c r="G16" i="33"/>
  <c r="E5"/>
  <c r="I111" i="58"/>
  <c r="I124" s="1"/>
  <c r="H124"/>
  <c r="F7" i="33" s="1"/>
  <c r="G7" s="1"/>
  <c r="J13" i="42"/>
  <c r="I33"/>
  <c r="F28" i="33" s="1"/>
  <c r="G28" s="1"/>
  <c r="G8"/>
  <c r="H5" i="58"/>
  <c r="H46" s="1"/>
  <c r="G46"/>
  <c r="F5" i="33" s="1"/>
  <c r="H81" i="58"/>
  <c r="H89" s="1"/>
  <c r="G89"/>
  <c r="H93"/>
  <c r="G107"/>
  <c r="F6" i="33" s="1"/>
  <c r="G6" s="1"/>
  <c r="H51" i="58"/>
  <c r="H77" s="1"/>
  <c r="G77"/>
  <c r="H107"/>
  <c r="G5" i="33" l="1"/>
  <c r="H28" i="50"/>
  <c r="E37" i="42" l="1"/>
  <c r="G37" s="1"/>
  <c r="G49"/>
  <c r="G17" i="55"/>
  <c r="E10" i="33" s="1"/>
  <c r="E50" i="42"/>
  <c r="G50" s="1"/>
  <c r="I50" s="1"/>
  <c r="J50" s="1"/>
  <c r="E51"/>
  <c r="G51" s="1"/>
  <c r="E52"/>
  <c r="G52" s="1"/>
  <c r="I52" s="1"/>
  <c r="J52" s="1"/>
  <c r="E53"/>
  <c r="G53" s="1"/>
  <c r="I53" s="1"/>
  <c r="J53" s="1"/>
  <c r="E54"/>
  <c r="G54" s="1"/>
  <c r="I54" s="1"/>
  <c r="J54" s="1"/>
  <c r="E55"/>
  <c r="G55" s="1"/>
  <c r="E56"/>
  <c r="G56" s="1"/>
  <c r="I56" s="1"/>
  <c r="J56" s="1"/>
  <c r="E57"/>
  <c r="G57" s="1"/>
  <c r="I57" s="1"/>
  <c r="J57" s="1"/>
  <c r="E58"/>
  <c r="G58" s="1"/>
  <c r="E59"/>
  <c r="G59" s="1"/>
  <c r="E60"/>
  <c r="G60" s="1"/>
  <c r="I60" s="1"/>
  <c r="J60" s="1"/>
  <c r="E61"/>
  <c r="G61" s="1"/>
  <c r="I61" s="1"/>
  <c r="J61" s="1"/>
  <c r="E62"/>
  <c r="G62" s="1"/>
  <c r="E38"/>
  <c r="E39"/>
  <c r="E40"/>
  <c r="E41"/>
  <c r="E42"/>
  <c r="E43"/>
  <c r="E44"/>
  <c r="E45"/>
  <c r="C46"/>
  <c r="E73" i="51"/>
  <c r="G73" s="1"/>
  <c r="E71"/>
  <c r="G71" s="1"/>
  <c r="E72"/>
  <c r="G72" s="1"/>
  <c r="E70"/>
  <c r="G70" s="1"/>
  <c r="C74"/>
  <c r="G10" i="33" l="1"/>
  <c r="I37" i="42"/>
  <c r="G46"/>
  <c r="E17" i="33" s="1"/>
  <c r="G30"/>
  <c r="I72" i="51"/>
  <c r="J72" s="1"/>
  <c r="I73"/>
  <c r="J73" s="1"/>
  <c r="I71"/>
  <c r="J71" s="1"/>
  <c r="G74"/>
  <c r="E37" i="33" s="1"/>
  <c r="I70" i="51"/>
  <c r="I49" i="42"/>
  <c r="G63"/>
  <c r="E29" i="33" s="1"/>
  <c r="I59" i="42"/>
  <c r="J59" s="1"/>
  <c r="I55"/>
  <c r="J55" s="1"/>
  <c r="I51"/>
  <c r="J51" s="1"/>
  <c r="I62"/>
  <c r="J62" s="1"/>
  <c r="I58"/>
  <c r="J58" s="1"/>
  <c r="E46"/>
  <c r="E63"/>
  <c r="G12" i="33"/>
  <c r="J37" i="42" l="1"/>
  <c r="J46" s="1"/>
  <c r="I46"/>
  <c r="F17" i="33" s="1"/>
  <c r="F24" s="1"/>
  <c r="E24"/>
  <c r="J70" i="51"/>
  <c r="J74" s="1"/>
  <c r="I74"/>
  <c r="F37" i="33" s="1"/>
  <c r="G37" s="1"/>
  <c r="J49" i="42"/>
  <c r="J63" s="1"/>
  <c r="I63"/>
  <c r="F29" i="33" s="1"/>
  <c r="G29" s="1"/>
  <c r="G17" l="1"/>
  <c r="G24" s="1"/>
  <c r="E41" l="1"/>
  <c r="F41"/>
  <c r="G31" l="1"/>
  <c r="G41" s="1"/>
  <c r="G43" s="1"/>
</calcChain>
</file>

<file path=xl/sharedStrings.xml><?xml version="1.0" encoding="utf-8"?>
<sst xmlns="http://schemas.openxmlformats.org/spreadsheetml/2006/main" count="894" uniqueCount="421">
  <si>
    <t>TOT QTY</t>
  </si>
  <si>
    <t>Project manager</t>
  </si>
  <si>
    <t>Technical Writer</t>
  </si>
  <si>
    <t>Sl.No</t>
  </si>
  <si>
    <t xml:space="preserve">Total </t>
  </si>
  <si>
    <t>Total MM</t>
  </si>
  <si>
    <t>Implementation Manager</t>
  </si>
  <si>
    <t>System Analysts</t>
  </si>
  <si>
    <t>Implementation and Roll out Resource</t>
  </si>
  <si>
    <t>Remarks</t>
  </si>
  <si>
    <t>Months</t>
  </si>
  <si>
    <t>GIS Application Expert</t>
  </si>
  <si>
    <t>Operation Manager</t>
  </si>
  <si>
    <t>Project Manager for initial period of 18 Months.
Implementation time line considered after completion of study and before Declaration of Go live.</t>
  </si>
  <si>
    <t>Module Head</t>
  </si>
  <si>
    <t>BA/Engineer</t>
  </si>
  <si>
    <t>BA Trainee/ Engineer Trainee</t>
  </si>
  <si>
    <t>Developers</t>
  </si>
  <si>
    <t>Support Staff</t>
  </si>
  <si>
    <t>Trainers</t>
  </si>
  <si>
    <t>Test Engineer</t>
  </si>
  <si>
    <t>Application Servers</t>
  </si>
  <si>
    <t>Database Servers</t>
  </si>
  <si>
    <t>EMS Server</t>
  </si>
  <si>
    <t>Web Server</t>
  </si>
  <si>
    <t>Production Environment</t>
  </si>
  <si>
    <t>Staging Environment</t>
  </si>
  <si>
    <t>Active Back Up Environment</t>
  </si>
  <si>
    <t>Quantity</t>
  </si>
  <si>
    <t>Layer 3 Switches</t>
  </si>
  <si>
    <t>LDAP Server</t>
  </si>
  <si>
    <t>Core Switch</t>
  </si>
  <si>
    <t>Network Administrator DC</t>
  </si>
  <si>
    <t>Network Administrator DR</t>
  </si>
  <si>
    <t>System Administrator</t>
  </si>
  <si>
    <t>Server Operating System with virtualisation and 5 years support and upgrades</t>
  </si>
  <si>
    <t>DMS Server</t>
  </si>
  <si>
    <t>BI Server</t>
  </si>
  <si>
    <t>Back Up multipurpose Server</t>
  </si>
  <si>
    <t>SAN Switch</t>
  </si>
  <si>
    <t>Backup Software</t>
  </si>
  <si>
    <t>NIPS</t>
  </si>
  <si>
    <t>Help Desk Support L3</t>
  </si>
  <si>
    <t>Help Desk Support L2</t>
  </si>
  <si>
    <t>GIS Expert</t>
  </si>
  <si>
    <t>BI Expert</t>
  </si>
  <si>
    <t>Help Desk Support L1</t>
  </si>
  <si>
    <t>Sr. Business Analyst</t>
  </si>
  <si>
    <t>Digital Signature procurement (5years subscription)</t>
  </si>
  <si>
    <t>Unit</t>
  </si>
  <si>
    <t>Integration Server</t>
  </si>
  <si>
    <t>Content Management server</t>
  </si>
  <si>
    <t>Antivirus Server</t>
  </si>
  <si>
    <t>Mail Server</t>
  </si>
  <si>
    <t>Backup Server</t>
  </si>
  <si>
    <t>Tape Library</t>
  </si>
  <si>
    <t>Proxy Server</t>
  </si>
  <si>
    <t>Server load balancer</t>
  </si>
  <si>
    <t>Application switches</t>
  </si>
  <si>
    <t>WAN optimisation Device</t>
  </si>
  <si>
    <t>LDAP/Domain Naming Server</t>
  </si>
  <si>
    <t>TOTAL</t>
  </si>
  <si>
    <t>Multifunction Network Printers (mono)</t>
  </si>
  <si>
    <t>Multifunction Network Printers (Color)</t>
  </si>
  <si>
    <t>Scanner</t>
  </si>
  <si>
    <t>24 Port managed switches</t>
  </si>
  <si>
    <t>Sl.No.</t>
  </si>
  <si>
    <t>Set Up of Nagrik Suvidha Kendra (NSK)</t>
  </si>
  <si>
    <t>Prposed Quantity</t>
  </si>
  <si>
    <t>Nos.</t>
  </si>
  <si>
    <t>LAN Connectivity among Computers</t>
  </si>
  <si>
    <t>Annually</t>
  </si>
  <si>
    <t>Multifunction Network Printers (mono) with 5 Years support</t>
  </si>
  <si>
    <t>Network Scanner high speed with 5 Years support</t>
  </si>
  <si>
    <t>Internet Router with 5 Years support</t>
  </si>
  <si>
    <t>TV Monitor 32 Inches with 5 Years support</t>
  </si>
  <si>
    <t>Queue Management System (Token, Display Units)</t>
  </si>
  <si>
    <t>Seating desk for persons</t>
  </si>
  <si>
    <t>CCTV</t>
  </si>
  <si>
    <t>Biometric machines (Authentications for AADHAAR Enabled services)</t>
  </si>
  <si>
    <t>Internet Information Kisok Machine</t>
  </si>
  <si>
    <t>Card swiping machines (payment)</t>
  </si>
  <si>
    <t>Set Up of Mobile Nagrik Suvidha Kendra (MNSK)</t>
  </si>
  <si>
    <t>Mobile VAN 22 seater (example Tempo Traveller)</t>
  </si>
  <si>
    <t>Wireless Internet Router with 5 Years support</t>
  </si>
  <si>
    <t>Monitor 17 Inches with 5 Years support</t>
  </si>
  <si>
    <t xml:space="preserve">Diesel Generator (Silent) Honda make with appropraite capacity </t>
  </si>
  <si>
    <t>Telephone line with 5 extension numbers annual cost</t>
  </si>
  <si>
    <t>Sl. No</t>
  </si>
  <si>
    <t>Proposed Quantity</t>
  </si>
  <si>
    <t>Record Room Management Software</t>
  </si>
  <si>
    <t>Record Rooms (20X15X10 Feet Approx.) to be equipped with state of art Racking System</t>
  </si>
  <si>
    <t xml:space="preserve">Non-corrosive Rolling Record Box Storage Racks: Qty. to be estimated by visiting the DDA offices (Record Rooms) </t>
  </si>
  <si>
    <t>CCTV with associated software and computing supervisory resources at each record room. Miniumum 100</t>
  </si>
  <si>
    <t>RFID Application</t>
  </si>
  <si>
    <t> Lump Sum</t>
  </si>
  <si>
    <t>Support staff cost annualy 5 persons</t>
  </si>
  <si>
    <t>2 Internet Connections with 2 Mbps (broadband connectivity) shared among 5 Computers.</t>
  </si>
  <si>
    <t>Telephone with Fixed wireless 2 lines</t>
  </si>
  <si>
    <t>Support staff cost annualy (4 Tech + 1 Driver) Average Cost</t>
  </si>
  <si>
    <t>per file</t>
  </si>
  <si>
    <t>Qty.</t>
  </si>
  <si>
    <t>S. No</t>
  </si>
  <si>
    <t>Qty</t>
  </si>
  <si>
    <t>Per Rack per unit cost (with assumption of 42 U Rack size)</t>
  </si>
  <si>
    <t>Seating space -Number of Seats</t>
  </si>
  <si>
    <t>16 amps single phase power sockets</t>
  </si>
  <si>
    <t>32 amps Single phase power sockets</t>
  </si>
  <si>
    <t>32 amps Three phase power sockets</t>
  </si>
  <si>
    <t>64 amps Three phase power sockets</t>
  </si>
  <si>
    <t>Other recommended</t>
  </si>
  <si>
    <t>Qty. Quoted</t>
  </si>
  <si>
    <t>Managed 48 Port switches with Rack and 800 VA Offline UPS</t>
  </si>
  <si>
    <t>Managed 24 Port switches with Rack and 600 VA Offline UPS</t>
  </si>
  <si>
    <t>Fiber cable</t>
  </si>
  <si>
    <t>As Required</t>
  </si>
  <si>
    <t>CAT 6 UTP Giga Speed Cable (in Metres)</t>
  </si>
  <si>
    <t>48 / 24/ 16 Port Jack Panel</t>
  </si>
  <si>
    <t>Information Outlets (I/O) with faceplate</t>
  </si>
  <si>
    <t>Mounting Cord 3 Ft.</t>
  </si>
  <si>
    <t>Mounting Cord 7 Ft.</t>
  </si>
  <si>
    <t>PVC Conduit 50 mm / 38 mm (in Metres)</t>
  </si>
  <si>
    <t>Conduiting and channelling of PVC Conduits and Laying of all the Cable Information Outlet (I/O) Termination with Faceplate Installation, jack Panel Installation, Termination of cable on Jack Panel, Splicing, Floor/wall cutting &amp; patching &amp; Crimping of RJ-45</t>
  </si>
  <si>
    <t>6U / 9U / 12U Network Racks &amp; Cable Managers</t>
  </si>
  <si>
    <t>LAN Extender</t>
  </si>
  <si>
    <t>Any Other</t>
  </si>
  <si>
    <t>One time Installation charges</t>
  </si>
  <si>
    <t>MPLS Connectivity for other 58 Locations (minimum 2 Mbps)</t>
  </si>
  <si>
    <t xml:space="preserve">Supply and setup of Kiosk </t>
  </si>
  <si>
    <t xml:space="preserve">Internet Information Kiosk with Ready to Use and complete setup </t>
  </si>
  <si>
    <t>Operational Cost of Nagrik Suvidha Kendra (NSK)</t>
  </si>
  <si>
    <t>Operational Cost Mobile Nagrik Suvidha Kendra (MNSK)</t>
  </si>
  <si>
    <t>System Operating Systems at DC/DR</t>
  </si>
  <si>
    <t>CMS Operations and Maintenance Services</t>
  </si>
  <si>
    <t>Infra at DC/DR</t>
  </si>
  <si>
    <t>Facility Managemet and Helpdesk Services Softwares</t>
  </si>
  <si>
    <t xml:space="preserve">Minimum Qty. </t>
  </si>
  <si>
    <t>Structured cabling &amp; Laying of 4750 LAN Nodes at DDA offices</t>
  </si>
  <si>
    <t>Development</t>
  </si>
  <si>
    <t>DC/DR Hosting Charges</t>
  </si>
  <si>
    <t>Internet Requirements</t>
  </si>
  <si>
    <t>Other Hardware as recommeded by Bidder</t>
  </si>
  <si>
    <t>S. No.</t>
  </si>
  <si>
    <t>Process Study, SRS, SDD, Test Cases preparation and submission.</t>
  </si>
  <si>
    <t>CMS Application Development / Customization</t>
  </si>
  <si>
    <t>CMS development / Testing / Staging environment Cost</t>
  </si>
  <si>
    <t>Lumpsum</t>
  </si>
  <si>
    <t>POS Terminals</t>
  </si>
  <si>
    <t>Smart Card Reader/ Writer</t>
  </si>
  <si>
    <t>POS Printer</t>
  </si>
  <si>
    <t>Smart Card personalised (with photo &amp; Signature)</t>
  </si>
  <si>
    <t>Smart Card blank with branding for casual users and temporary members (without photo &amp; Signature)</t>
  </si>
  <si>
    <t>24 Port managed switches with 5 Years support</t>
  </si>
  <si>
    <t>2 Internet Connections with 2 Mbps (broadband connectivity)- from two different service providers (MTNL, etc.) shared among 5 Computers.</t>
  </si>
  <si>
    <t>Training Coordinator</t>
  </si>
  <si>
    <t>Hands-on application Training Cost</t>
  </si>
  <si>
    <t>Man Months</t>
  </si>
  <si>
    <t>No. of Sessions</t>
  </si>
  <si>
    <t>#</t>
  </si>
  <si>
    <t>Table 1</t>
  </si>
  <si>
    <t>Implementation and Roll out</t>
  </si>
  <si>
    <t>Table 3(ii)</t>
  </si>
  <si>
    <t>Table 5(i)</t>
  </si>
  <si>
    <t>Site Structured cabling</t>
  </si>
  <si>
    <t>Table 5(ii)</t>
  </si>
  <si>
    <t>Table 8 (i)</t>
  </si>
  <si>
    <t>Table 8 (ii)</t>
  </si>
  <si>
    <t>Table 9 (i)</t>
  </si>
  <si>
    <t>Table 9 (ii)</t>
  </si>
  <si>
    <t>Table 10 (i)</t>
  </si>
  <si>
    <t>Table 10 (ii)</t>
  </si>
  <si>
    <t>Table 14 (i)</t>
  </si>
  <si>
    <t>Table 14 (ii)</t>
  </si>
  <si>
    <t xml:space="preserve">Table 12(i) </t>
  </si>
  <si>
    <t>Table 12(ii)</t>
  </si>
  <si>
    <t>Table 13</t>
  </si>
  <si>
    <t>DMS Solution (Data Digitisation &amp; Migration Services)</t>
  </si>
  <si>
    <t>Table 15 (i)</t>
  </si>
  <si>
    <t>Table 15 (ii)</t>
  </si>
  <si>
    <t>Resource Type</t>
  </si>
  <si>
    <t>No. of Resources</t>
  </si>
  <si>
    <t>Database Administrator</t>
  </si>
  <si>
    <t>Network Administrator</t>
  </si>
  <si>
    <t>Network Support Staff (2 in Vikas Minar and 2 in Vikas Sadan</t>
  </si>
  <si>
    <t>Any Additional Manpower if required as per scope of work</t>
  </si>
  <si>
    <t>Description</t>
  </si>
  <si>
    <t>Basic Computer Skills / Sensitizing Training Cost</t>
  </si>
  <si>
    <t>TOTAL (INR)</t>
  </si>
  <si>
    <t>1.        </t>
  </si>
  <si>
    <t>2.        </t>
  </si>
  <si>
    <t>3.        </t>
  </si>
  <si>
    <t>Table 5 (i): Hardware Supply and Deployment Required at Site Offices</t>
  </si>
  <si>
    <t xml:space="preserve">Qty. </t>
  </si>
  <si>
    <t>Total cost (incl. all incident charges and taxes) INR</t>
  </si>
  <si>
    <t>Lump Sum</t>
  </si>
  <si>
    <t>DB Administrator</t>
  </si>
  <si>
    <t>Any Other Item</t>
  </si>
  <si>
    <t xml:space="preserve">S. No. </t>
  </si>
  <si>
    <t>Rate for 1,00,000 Files to be Tagged</t>
  </si>
  <si>
    <t>Type of activity</t>
  </si>
  <si>
    <t>Operational Cost Internet Information Kiosks (27)</t>
  </si>
  <si>
    <t>Operational Expenses</t>
  </si>
  <si>
    <t>Operational Cost of Data Digitisation</t>
  </si>
  <si>
    <t>4.        </t>
  </si>
  <si>
    <t>5.        </t>
  </si>
  <si>
    <t xml:space="preserve">Installation and maintenance of State-of-the-Art Record Room Management </t>
  </si>
  <si>
    <t>Base Unit Cost INR</t>
  </si>
  <si>
    <t>Base Unit Cost  INR</t>
  </si>
  <si>
    <t xml:space="preserve">Cost (incl. all incident charges and taxes) </t>
  </si>
  <si>
    <t>Any Other Services proposed</t>
  </si>
  <si>
    <t>Others, specify</t>
  </si>
  <si>
    <t>Others, Specify</t>
  </si>
  <si>
    <t>RDBMS Software</t>
  </si>
  <si>
    <t>SAN Storage 100 TB</t>
  </si>
  <si>
    <t>Facility Managemet and Helpdesk Services Manpower Services-After Go Live</t>
  </si>
  <si>
    <t>Desktop Computer as defined in '6.DDA-CMS-Annexures-to-RFP-for-NIT-of-CMS' Annexure 32.11</t>
  </si>
  <si>
    <t>Minimum Qty.</t>
  </si>
  <si>
    <t>RFID Scanners</t>
  </si>
  <si>
    <t>Any COTS 1. Licenses with 1 Year Warranty (specify by Name and Usage)</t>
  </si>
  <si>
    <t>Any COTS 2. Licenses with 1 Year Warranty (specify by Name and Usage)</t>
  </si>
  <si>
    <t>Any COTS 3. Licenses with 1 Year Warranty (specify by Name and Usage)</t>
  </si>
  <si>
    <t xml:space="preserve">ATS COTS 1 (Year 1) </t>
  </si>
  <si>
    <t xml:space="preserve">ATS COTS 2 (Year 1) </t>
  </si>
  <si>
    <t xml:space="preserve">ATS COTS 3 (Year 1) </t>
  </si>
  <si>
    <t xml:space="preserve">ATS COTS n (Year 1) </t>
  </si>
  <si>
    <t>Any COTS n. Licenses with 1 Year Warranty (specify by Name and Usage)</t>
  </si>
  <si>
    <t xml:space="preserve">ATS COTS 1 (Year 2) </t>
  </si>
  <si>
    <t xml:space="preserve">ATS COTS 2 (Year 2) </t>
  </si>
  <si>
    <t xml:space="preserve">ATS COTS 3 (Year 2) </t>
  </si>
  <si>
    <t xml:space="preserve">ATS COTS n (Year 2) </t>
  </si>
  <si>
    <t xml:space="preserve">ATS COTS 1 (Year 3) </t>
  </si>
  <si>
    <t xml:space="preserve">ATS COTS 2 (Year 3) </t>
  </si>
  <si>
    <t xml:space="preserve">ATS COTS 3 (Year 3) </t>
  </si>
  <si>
    <t xml:space="preserve">ATS COTS n (Year 3) </t>
  </si>
  <si>
    <t xml:space="preserve">ATS COTS 1 (Year 4) </t>
  </si>
  <si>
    <t xml:space="preserve">ATS COTS 2 (Year 4) </t>
  </si>
  <si>
    <t xml:space="preserve">ATS COTS 3 (Year 4) </t>
  </si>
  <si>
    <t xml:space="preserve">ATS COTS n (Year 4) </t>
  </si>
  <si>
    <t>Table 2</t>
  </si>
  <si>
    <t>Table 3(i)</t>
  </si>
  <si>
    <t>KVM Switch</t>
  </si>
  <si>
    <t xml:space="preserve">Document Scanner </t>
  </si>
  <si>
    <t>MPLS Connectivity for Dwarka (Minimum 20 Mbps)</t>
  </si>
  <si>
    <t>MPLS Connectivity for Rohini (Minimum 20 Mbps)</t>
  </si>
  <si>
    <t>Unit of Measurement</t>
  </si>
  <si>
    <t xml:space="preserve">Annually </t>
  </si>
  <si>
    <t>Laptops as defined in '6.DDA-CMS-Annexures-to-RFP-for-NIT-of-CMS' Annexure 32.12</t>
  </si>
  <si>
    <t>Antivirus Server Solution (Corporate edition-client-server) covering all Servers/Desktops/Laptops under the scope of this Tender with 5 years License/Subscription</t>
  </si>
  <si>
    <t>WAN Optimisation devices at Vikas sadan (01) and Vikas minar (01)</t>
  </si>
  <si>
    <t>Active Directory Licenses</t>
  </si>
  <si>
    <t>23” or higher TFT display supporting a resolution 2520x1440 and with inbuilt HD webcam (2MP or higher) supporting 30fps</t>
  </si>
  <si>
    <t>Bidder to Review Detailed Hardware, DataRecovery Center and network sizing of the proposed solution for CMS</t>
  </si>
  <si>
    <t>To be filled by Bidder</t>
  </si>
  <si>
    <t>Power (Unit per Annum) Per 1 KVA</t>
  </si>
  <si>
    <t>DC Space and Caging Charges (per Sq. Feet)</t>
  </si>
  <si>
    <r>
      <rPr>
        <sz val="10"/>
        <color theme="1"/>
        <rFont val="Arial"/>
        <family val="2"/>
      </rPr>
      <t>DR Space and caging c</t>
    </r>
    <r>
      <rPr>
        <sz val="10"/>
        <color rgb="FF000000"/>
        <rFont val="Arial"/>
        <family val="2"/>
      </rPr>
      <t>harges (per Sq. Feet)</t>
    </r>
  </si>
  <si>
    <t>*Bidder to Review Detailed Hardware, Data centre and network sizing of the proposed solution for CMS.</t>
  </si>
  <si>
    <t>CMS Mobile Application development/Customization</t>
  </si>
  <si>
    <t>Operational Cost  (4 Years)</t>
  </si>
  <si>
    <t>DC/DR Hosting  (4 Years)</t>
  </si>
  <si>
    <t>Set up &amp; Rollout Cost</t>
  </si>
  <si>
    <t>Modernization &amp; Rollout</t>
  </si>
  <si>
    <t>O &amp; M Year 1</t>
  </si>
  <si>
    <t>O &amp; M Year 2</t>
  </si>
  <si>
    <t>O &amp; M Year 3</t>
  </si>
  <si>
    <t>Site Harware and Networking Cost with 5 Years AMC support</t>
  </si>
  <si>
    <t>Table 6(ii): DC/DR hosting O &amp; M</t>
  </si>
  <si>
    <t>Table 4(i) &amp; Table 4(ii), Table 4(iii) &amp;6(i)</t>
  </si>
  <si>
    <t>Table 6(ii)</t>
  </si>
  <si>
    <t>Implementation and Rollout cost</t>
  </si>
  <si>
    <t>Implementation &amp; Rollout Cost</t>
  </si>
  <si>
    <t>Implementation and Rollout cost/MVNSK</t>
  </si>
  <si>
    <t>Table 11(i)</t>
  </si>
  <si>
    <t>Table 11(ii)</t>
  </si>
  <si>
    <t>Help Desk management system (application and Infrastructure) with 5 Year Support</t>
  </si>
  <si>
    <t>Help Desk management system (application and Infrastructure) Implementation &amp; rollout services</t>
  </si>
  <si>
    <t>Table 12(i): Helpdesk and Facility Management Software Setup</t>
  </si>
  <si>
    <t>Implementation and Rollout Cost/ IIK</t>
  </si>
  <si>
    <t xml:space="preserve">EMS Software (NMS) with 5 years support </t>
  </si>
  <si>
    <t>Manpower Cost for CMS Application (Operations &amp; Maintenance-4 years)</t>
  </si>
  <si>
    <t>Hardware Supply and Deployment Required at Site Offices</t>
  </si>
  <si>
    <t>Core Router</t>
  </si>
  <si>
    <t>Internet &amp; MPLS Router</t>
  </si>
  <si>
    <t>Firewall Next Generation external</t>
  </si>
  <si>
    <t>Firewall Next Generation Internal</t>
  </si>
  <si>
    <t xml:space="preserve">CAPEX with 5 Years comprehensive Onsite Warranty after Go Live </t>
  </si>
  <si>
    <t>A</t>
  </si>
  <si>
    <t>B</t>
  </si>
  <si>
    <t>CMS Software Development, Roll-out</t>
  </si>
  <si>
    <t>Setup and Rollout Services</t>
  </si>
  <si>
    <t>Help Desk and Facility Management System (FMS) for CMS support</t>
  </si>
  <si>
    <t xml:space="preserve">These are the Software Applications tools for ECM/DMS, BPM, Portal Development (Intranet/Internet), GIS, BI and others </t>
  </si>
  <si>
    <t>Any Other software/software tool/system tools- (Please Specify)-Specify Qty.</t>
  </si>
  <si>
    <t>( O &amp; M- 4 Years)</t>
  </si>
  <si>
    <t>Establishment of State-of-the-Art Record Rooms (50)</t>
  </si>
  <si>
    <t xml:space="preserve">Establishment of Nagrik Suvidha Kendras (22) </t>
  </si>
  <si>
    <t xml:space="preserve">Establishment of Mobile Van Nagrik Suvidha Kendra (7) </t>
  </si>
  <si>
    <t>Establishment of Internet Information Kiosks (27) at different Public Service Offices – [One in each SDM Office – Delhi Government]</t>
  </si>
  <si>
    <t>Data Digitisation &amp; Migration Services</t>
  </si>
  <si>
    <t>O &amp; M-Internet Information Kiosks (27) at different Public Service Offices</t>
  </si>
  <si>
    <t>O &amp; M- Mobile Van Nagrik Suvidha Kendra (7)</t>
  </si>
  <si>
    <t>O &amp; M- Nagrik Suvidha Kendras (22)</t>
  </si>
  <si>
    <t xml:space="preserve">O &amp; M- State-of-the-Art Record Rooms (50) </t>
  </si>
  <si>
    <t xml:space="preserve">O &amp; M- ICT Infrastructure (Hardware, Software, IntraNet &amp; Internet Networking, DC/DR) </t>
  </si>
  <si>
    <t xml:space="preserve">Internet Services (MPLS, Broadband, Leased line, etc.) </t>
  </si>
  <si>
    <t>Competency Development/ Capacity Building /Training of DDA Personnel DDA Stakeholders’ (CSCs, Internet Kiosks Operators, RWAs, etc.)</t>
  </si>
  <si>
    <t>Software Annual Technical Support (to OEM)- 4 Years</t>
  </si>
  <si>
    <t>Internet Services (Broadband, Leased line, etc.)</t>
  </si>
  <si>
    <t>Network support (4 Years)</t>
  </si>
  <si>
    <t>O &amp; M- Help Desk and Facility Management System (FMS)</t>
  </si>
  <si>
    <t>Manpower Deployment (4 Years)</t>
  </si>
  <si>
    <t>O &amp; M- CMS Software</t>
  </si>
  <si>
    <t>Setup and Rollout Training</t>
  </si>
  <si>
    <t>PROJECT SUBCOMPONENTS</t>
  </si>
  <si>
    <t>DELIVERABLES</t>
  </si>
  <si>
    <t>CORRESPONDING TABLES ANNEXURE 33</t>
  </si>
  <si>
    <t>TOTAL AMOUNT (incl. of Taxes)  (INR)</t>
  </si>
  <si>
    <t>DC/DR Setup &amp; Rollout cost</t>
  </si>
  <si>
    <t>ICT Infrastructure (Hardware, Software, IntraNet &amp; Internet Networking, DC/DR) Installation</t>
  </si>
  <si>
    <t>TAX AMOUNT</t>
  </si>
  <si>
    <t>Tax%</t>
  </si>
  <si>
    <t>Tax Amount</t>
  </si>
  <si>
    <t>Definitions</t>
  </si>
  <si>
    <t>Operational Cost</t>
  </si>
  <si>
    <t>Set up and Roll Out Cost</t>
  </si>
  <si>
    <t>Cost incurred during the process of implementation, commissioning till Go-Live</t>
  </si>
  <si>
    <t>Deliverables</t>
  </si>
  <si>
    <t>Base Cost</t>
  </si>
  <si>
    <t>Other Hardware as recommeded by Bidder (Specify Qty.)</t>
  </si>
  <si>
    <t>Table 3 (i): Manpower Cost for CMS Software Implementation &amp; Rollout</t>
  </si>
  <si>
    <t>Table 1: CMS Software Development</t>
  </si>
  <si>
    <t>Table 2: Annual Technical Support (to OEMS)- 4 Years</t>
  </si>
  <si>
    <t>Table 3(ii): Manpower Cost for CMS Application (Operations &amp; Maintenance)- 4 Years</t>
  </si>
  <si>
    <t>Table 4(i): Data Centre Setup &amp; Rollout Cost</t>
  </si>
  <si>
    <t>Table 4(ii): Data Recovery Centre Setup &amp; Rollout</t>
  </si>
  <si>
    <t xml:space="preserve">Table 4(iii): DC-DR System Software Supply and Deployment </t>
  </si>
  <si>
    <t>Table 5(ii): Structured cabling &amp; Laying of 4750 LAN Nodes</t>
  </si>
  <si>
    <t>Table 8 (i): Establishment of State-of-the-Art Record Rooms (50) - Moderrnisation and Rollout</t>
  </si>
  <si>
    <t>Table 9 (i): Establishment of Nagrik Suvidha Kendra (NSK)-22- Setup &amp; Rollout Cost</t>
  </si>
  <si>
    <t>Table 9 (ii): O &amp; M of Nagrik Suvidha Kendra (NSK)- 22-Operational Cost 4 Years</t>
  </si>
  <si>
    <t>Table 8 (ii): Operations and Maintenance of State-of-the-Art Record Rooms (50) -Operational Cost -4 Years</t>
  </si>
  <si>
    <t>Table 10 (i): Establishment of Mobile Van Nagrik Suvidha Kendra (MNSK)-7. Setup &amp; Rollout Cost</t>
  </si>
  <si>
    <t>No. of MVSK</t>
  </si>
  <si>
    <t>Table 11(ii): Internet Connectivity at DC/DR and Locations Operational Cost - 4 Years</t>
  </si>
  <si>
    <t>Table 13: Competency Development/ Capacity Building/Training of DDA Personnel &amp; DDA Stakeholders’ (CSCs, Internet Kiosks Operators, RWAs, Document Writers, etc.) Capacity Building</t>
  </si>
  <si>
    <t>Table 14 (i): Establishment of Internet Information Kiosks (27) at different Public Service Offices- Setup &amp; Rollout Cost</t>
  </si>
  <si>
    <t>Operational Expenses Annually/IIK</t>
  </si>
  <si>
    <t>Table 14 (ii): O &amp; M Internet Information Kiosks (27)- Operational Cost- 4 Years</t>
  </si>
  <si>
    <t>Years</t>
  </si>
  <si>
    <t>Table 15(i): Data Digitization &amp; Migration Services Setup &amp; Rollout Cost</t>
  </si>
  <si>
    <t>Table 15 (ii): Data Digitization &amp; Migration Services- Operational Cost - 4 Years</t>
  </si>
  <si>
    <t>No.Of NSK</t>
  </si>
  <si>
    <t>BASE COST</t>
  </si>
  <si>
    <t>Tax</t>
  </si>
  <si>
    <t>Year 1 O &amp; M Cost</t>
  </si>
  <si>
    <t>Year 2 O &amp; M Cost</t>
  </si>
  <si>
    <t>Year 3 O &amp; M Cost</t>
  </si>
  <si>
    <t>Year 4 O &amp; M Cost</t>
  </si>
  <si>
    <t>O &amp; M Total cost (incl. all incident charges and taxes) INR</t>
  </si>
  <si>
    <t>Tax rate</t>
  </si>
  <si>
    <t>Base Unit Rate</t>
  </si>
  <si>
    <t>O &amp; M Year 4</t>
  </si>
  <si>
    <t xml:space="preserve">4 Year Cost (incl. of all taxes) </t>
  </si>
  <si>
    <t>Base Cost Year 1</t>
  </si>
  <si>
    <t>Base Cost Year 2</t>
  </si>
  <si>
    <t>Base Cost Year 3</t>
  </si>
  <si>
    <t>Base Cost Year 4</t>
  </si>
  <si>
    <t xml:space="preserve">PHASE I- CAPEX </t>
  </si>
  <si>
    <t>TOTAL PHASE I</t>
  </si>
  <si>
    <t>PHASE II- OPEX</t>
  </si>
  <si>
    <t>TOTAL PHASE II</t>
  </si>
  <si>
    <t>TOTAL (PHASE I + PHASE II)</t>
  </si>
  <si>
    <r>
      <t xml:space="preserve">TOT QTY 
</t>
    </r>
    <r>
      <rPr>
        <b/>
        <sz val="11"/>
        <color rgb="FFFF0000"/>
        <rFont val="Arial Unicode MS"/>
        <family val="2"/>
      </rPr>
      <t>(As required to be filled by bidder)</t>
    </r>
  </si>
  <si>
    <r>
      <t xml:space="preserve">Project Manager for full operations period after UAT. Expected for </t>
    </r>
    <r>
      <rPr>
        <sz val="11"/>
        <color rgb="FFFF0000"/>
        <rFont val="Arial Unicode MS"/>
        <family val="2"/>
      </rPr>
      <t>60</t>
    </r>
    <r>
      <rPr>
        <sz val="11"/>
        <color theme="1"/>
        <rFont val="Arial Unicode MS"/>
        <family val="2"/>
      </rPr>
      <t xml:space="preserve"> Months
Operations time line considered after completion of GO LIVE till end of the contract.</t>
    </r>
  </si>
  <si>
    <t>SAN Storage 100 TB with SAN management software</t>
  </si>
  <si>
    <r>
      <t xml:space="preserve">Internet at DC with </t>
    </r>
    <r>
      <rPr>
        <sz val="11"/>
        <color rgb="FFFF0000"/>
        <rFont val="Arial Unicode MS"/>
        <family val="2"/>
      </rPr>
      <t>100</t>
    </r>
    <r>
      <rPr>
        <sz val="11"/>
        <color rgb="FF000000"/>
        <rFont val="Arial Unicode MS"/>
        <family val="2"/>
      </rPr>
      <t xml:space="preserve"> Mbps</t>
    </r>
  </si>
  <si>
    <r>
      <t xml:space="preserve">Internet at DR with </t>
    </r>
    <r>
      <rPr>
        <sz val="11"/>
        <color rgb="FFFF0000"/>
        <rFont val="Arial Unicode MS"/>
        <family val="2"/>
      </rPr>
      <t>50</t>
    </r>
    <r>
      <rPr>
        <sz val="11"/>
        <color rgb="FF000000"/>
        <rFont val="Arial Unicode MS"/>
        <family val="2"/>
      </rPr>
      <t xml:space="preserve"> Mbps</t>
    </r>
  </si>
  <si>
    <r>
      <t xml:space="preserve">MPLS Connectivity at DC (Minimum </t>
    </r>
    <r>
      <rPr>
        <sz val="11"/>
        <color rgb="FFFF0000"/>
        <rFont val="Arial Unicode MS"/>
        <family val="2"/>
      </rPr>
      <t>100</t>
    </r>
    <r>
      <rPr>
        <sz val="11"/>
        <color rgb="FF000000"/>
        <rFont val="Arial Unicode MS"/>
        <family val="2"/>
      </rPr>
      <t xml:space="preserve"> Mbps)</t>
    </r>
  </si>
  <si>
    <r>
      <t xml:space="preserve">MPLS Connectivity at DR (Minimum </t>
    </r>
    <r>
      <rPr>
        <sz val="11"/>
        <color rgb="FFFF0000"/>
        <rFont val="Arial Unicode MS"/>
        <family val="2"/>
      </rPr>
      <t>50</t>
    </r>
    <r>
      <rPr>
        <sz val="11"/>
        <color rgb="FF000000"/>
        <rFont val="Arial Unicode MS"/>
        <family val="2"/>
      </rPr>
      <t xml:space="preserve"> Mbps)</t>
    </r>
  </si>
  <si>
    <r>
      <t xml:space="preserve">DC-DR Replication link (Lease Line-Minimum </t>
    </r>
    <r>
      <rPr>
        <sz val="11"/>
        <color rgb="FFFF0000"/>
        <rFont val="Arial Unicode MS"/>
        <family val="2"/>
      </rPr>
      <t>50</t>
    </r>
    <r>
      <rPr>
        <sz val="11"/>
        <color rgb="FF000000"/>
        <rFont val="Arial Unicode MS"/>
        <family val="2"/>
      </rPr>
      <t xml:space="preserve"> Mbps)</t>
    </r>
  </si>
  <si>
    <r>
      <t xml:space="preserve">MPLS Connectivity for Vikas Minar (Minimum </t>
    </r>
    <r>
      <rPr>
        <sz val="11"/>
        <color rgb="FFFF0000"/>
        <rFont val="Arial Unicode MS"/>
        <family val="2"/>
      </rPr>
      <t>50</t>
    </r>
    <r>
      <rPr>
        <sz val="11"/>
        <color rgb="FF000000"/>
        <rFont val="Arial Unicode MS"/>
        <family val="2"/>
      </rPr>
      <t xml:space="preserve"> Mbps)</t>
    </r>
  </si>
  <si>
    <r>
      <t xml:space="preserve">MPLS Connectivity for Vikas Sadan (Minimum </t>
    </r>
    <r>
      <rPr>
        <sz val="11"/>
        <color rgb="FFFF0000"/>
        <rFont val="Arial Unicode MS"/>
        <family val="2"/>
      </rPr>
      <t>50</t>
    </r>
    <r>
      <rPr>
        <sz val="11"/>
        <color rgb="FF000000"/>
        <rFont val="Arial Unicode MS"/>
        <family val="2"/>
      </rPr>
      <t xml:space="preserve"> Mbps)</t>
    </r>
  </si>
  <si>
    <r>
      <t xml:space="preserve">Table 11 (i): Internet Connectivity at DC/DR and Locations Setup &amp; Rollout Services </t>
    </r>
    <r>
      <rPr>
        <b/>
        <sz val="11"/>
        <color rgb="FFFF0000"/>
        <rFont val="Arial Unicode MS"/>
        <family val="2"/>
      </rPr>
      <t>including cost for 1 year post GoLive.</t>
    </r>
  </si>
  <si>
    <r>
      <t>Table 6(i): DC/DR hosting &amp; Rollout</t>
    </r>
    <r>
      <rPr>
        <b/>
        <sz val="10"/>
        <color rgb="FFFF0000"/>
        <rFont val="Arial Unicode MS"/>
        <family val="2"/>
      </rPr>
      <t xml:space="preserve"> including expenses during 1 year warranty period post G0Live</t>
    </r>
    <r>
      <rPr>
        <b/>
        <sz val="10"/>
        <color rgb="FF4F81BD"/>
        <rFont val="Arial Unicode MS"/>
        <family val="2"/>
      </rPr>
      <t>.</t>
    </r>
  </si>
  <si>
    <t>Table 7 (ii): Network Support during O &amp; M- 4 Years</t>
  </si>
  <si>
    <t>Table 7 (i): Network Support during warranty period</t>
  </si>
  <si>
    <t>During 1 year Warranty Period post Go Live</t>
  </si>
  <si>
    <t>Base Rate</t>
  </si>
  <si>
    <t>Table 7(ii)</t>
  </si>
  <si>
    <t>Network Support</t>
  </si>
  <si>
    <t>Table 7(i)</t>
  </si>
  <si>
    <r>
      <t xml:space="preserve">Skilled Documentalist/Librarians (with Library experience background) for </t>
    </r>
    <r>
      <rPr>
        <b/>
        <sz val="11"/>
        <color theme="1"/>
        <rFont val="Arial Unicode MS"/>
        <family val="2"/>
      </rPr>
      <t>Four Years (04 Years)</t>
    </r>
    <r>
      <rPr>
        <sz val="11"/>
        <color theme="1"/>
        <rFont val="Arial Unicode MS"/>
        <family val="2"/>
      </rPr>
      <t xml:space="preserve"> - Reporting to Record Room Supervisor of DDA with appropriate SOP.</t>
    </r>
  </si>
  <si>
    <t>Skilled Documentalist/Librarians (with Library experience background) during warranty period post GoLive (1 Year) - Reporting to Record Room Supervisor of DDA with appropriate SOP.</t>
  </si>
  <si>
    <t>Base Unit Cost</t>
  </si>
  <si>
    <r>
      <t xml:space="preserve">Quantity </t>
    </r>
    <r>
      <rPr>
        <b/>
        <sz val="11"/>
        <color rgb="FFFF0000"/>
        <rFont val="Arial Unicode MS"/>
        <family val="2"/>
      </rPr>
      <t>Per NSK</t>
    </r>
  </si>
  <si>
    <r>
      <t xml:space="preserve">Any other item- </t>
    </r>
    <r>
      <rPr>
        <sz val="11"/>
        <color rgb="FFFF0000"/>
        <rFont val="Arial Unicode MS"/>
        <family val="2"/>
      </rPr>
      <t>Specify Item and Quantity</t>
    </r>
  </si>
  <si>
    <t>Total Quantity for 22 NSK</t>
  </si>
  <si>
    <t>Year</t>
  </si>
  <si>
    <t>Table 12(iiI): Helpdesk and Facility Management Manpower Services O&amp;M</t>
  </si>
  <si>
    <t>Table 12(ii): Helpdesk and Facility Management Manpower Services During warranty period post GoLive</t>
  </si>
  <si>
    <t>Table 12(iii)</t>
  </si>
  <si>
    <t>Help Desk and Facility Management System (FMS)</t>
  </si>
  <si>
    <t>Manpower Deployment</t>
  </si>
  <si>
    <t>Nos</t>
  </si>
  <si>
    <t xml:space="preserve">Mobile Van Nagrik Suvidha Kendra (7) </t>
  </si>
  <si>
    <t>Maintainance Services</t>
  </si>
  <si>
    <t>Table 10 (iii)</t>
  </si>
  <si>
    <t>Table 10 (ii): Mobile Van Nagrik Suvidha Kendra (MNSK)- 7: During Warranty Period Post GoLive</t>
  </si>
  <si>
    <r>
      <rPr>
        <b/>
        <sz val="11"/>
        <color rgb="FFFF0000"/>
        <rFont val="Arial Unicode MS"/>
        <family val="2"/>
      </rPr>
      <t>Table 10 (iii):</t>
    </r>
    <r>
      <rPr>
        <b/>
        <sz val="11"/>
        <color rgb="FF4F81BD"/>
        <rFont val="Arial Unicode MS"/>
        <family val="2"/>
      </rPr>
      <t xml:space="preserve"> O &amp; M Mobile Van Nagrik Suvidha Kendra (MNSK)- 7: Operational Cost</t>
    </r>
  </si>
  <si>
    <t>CAPEX Go Live, 1 Year -  Maintenance (Manpower, Bandwidth and Hosting services) during One Warranty Period post GoLive</t>
  </si>
  <si>
    <t>Expenses associated with the maintenance and administration on day-to-day basis after 1 year of Support.</t>
  </si>
  <si>
    <t>ICT Infrastructure (Hardware, System Software &amp; Software Tools, IntraNet &amp; Internet Networking, DC/DR) Installation</t>
  </si>
  <si>
    <t>Bids will be evaluated based on Total cost i.e Total (Phase I + Phase II)</t>
  </si>
  <si>
    <t>Base Unit Cost (Per Page) INR</t>
  </si>
  <si>
    <t xml:space="preserve"> </t>
  </si>
  <si>
    <t>Scanning of documents for 5 Crores Pages  (as mentioned in the Volume II, Section ‘Data Digitization’)</t>
  </si>
  <si>
    <t>98% (A4 / A3 Size paper)</t>
  </si>
  <si>
    <t>2% (A0/A1/A2 Size)</t>
  </si>
  <si>
    <t>Rs. 0.00</t>
  </si>
  <si>
    <t>Financial Bid - Summary Sheet - Annexure-33.2</t>
  </si>
  <si>
    <t xml:space="preserve">Note: 
All the services to be provided by bidder during the O&amp;M (Phase 2) are also to be provided in the support period of 1 year between Golive and Phase2 by the bidder. However, no payment will be made whatsoever during this period. </t>
  </si>
</sst>
</file>

<file path=xl/styles.xml><?xml version="1.0" encoding="utf-8"?>
<styleSheet xmlns="http://schemas.openxmlformats.org/spreadsheetml/2006/main">
  <numFmts count="5">
    <numFmt numFmtId="164" formatCode="_ &quot;Rs.&quot;\ * #,##0.00_ ;_ &quot;Rs.&quot;\ * \-#,##0.00_ ;_ &quot;Rs.&quot;\ * &quot;-&quot;??_ ;_ @_ "/>
    <numFmt numFmtId="165" formatCode="[$-809]General"/>
    <numFmt numFmtId="166" formatCode="[$$-409]#,##0.00;[Red]&quot;-&quot;[$$-409]#,##0.00"/>
    <numFmt numFmtId="167" formatCode="_ [$Rs.-4009]\ * #,##0.00_ ;_ [$Rs.-4009]\ * \-#,##0.00_ ;_ [$Rs.-4009]\ * &quot;-&quot;??_ ;_ @_ "/>
    <numFmt numFmtId="168" formatCode="&quot;Rs.&quot;\ #,##0.00"/>
  </numFmts>
  <fonts count="4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rgb="FF4F81BD"/>
      <name val="Arial Unicode MS"/>
      <family val="2"/>
    </font>
    <font>
      <b/>
      <sz val="11"/>
      <color rgb="FF000000"/>
      <name val="Arial Unicode MS"/>
      <family val="2"/>
    </font>
    <font>
      <sz val="11"/>
      <color rgb="FF000000"/>
      <name val="Arial Unicode MS"/>
      <family val="2"/>
    </font>
    <font>
      <b/>
      <sz val="11"/>
      <color theme="1"/>
      <name val="Arial"/>
      <family val="2"/>
    </font>
    <font>
      <sz val="11"/>
      <name val="Arial Unicode MS"/>
      <family val="2"/>
    </font>
    <font>
      <b/>
      <sz val="11"/>
      <name val="Arial Unicode MS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Times New Roman"/>
      <family val="1"/>
    </font>
    <font>
      <sz val="11"/>
      <color rgb="FFFF0000"/>
      <name val="Arial Unicode MS"/>
      <family val="2"/>
    </font>
    <font>
      <sz val="10"/>
      <color theme="1"/>
      <name val="Arial Unicode MS"/>
      <family val="2"/>
    </font>
    <font>
      <b/>
      <sz val="10"/>
      <color rgb="FF4F81BD"/>
      <name val="Arial Unicode MS"/>
      <family val="2"/>
    </font>
    <font>
      <b/>
      <sz val="10"/>
      <color theme="1"/>
      <name val="Arial Unicode MS"/>
      <family val="2"/>
    </font>
    <font>
      <b/>
      <sz val="10"/>
      <color rgb="FF000000"/>
      <name val="Arial Unicode MS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color rgb="FF000000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name val="Arial Unicode MS"/>
      <family val="2"/>
    </font>
    <font>
      <sz val="12"/>
      <name val="Arial Unicode MS"/>
      <family val="2"/>
    </font>
    <font>
      <sz val="12"/>
      <color theme="1"/>
      <name val="Arial"/>
      <family val="2"/>
    </font>
    <font>
      <b/>
      <sz val="11"/>
      <color rgb="FFFF0000"/>
      <name val="Arial Unicode MS"/>
      <family val="2"/>
    </font>
    <font>
      <sz val="11"/>
      <color rgb="FFFF0000"/>
      <name val="Times New Roman"/>
      <family val="1"/>
    </font>
    <font>
      <b/>
      <sz val="10"/>
      <color rgb="FFFF0000"/>
      <name val="Arial Unicode MS"/>
      <family val="2"/>
    </font>
    <font>
      <b/>
      <sz val="12"/>
      <color rgb="FFFF0000"/>
      <name val="Arial Unicode MS"/>
      <family val="2"/>
    </font>
    <font>
      <sz val="10"/>
      <color rgb="FF000000"/>
      <name val="Arial Unicode MS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1" fillId="0" borderId="0"/>
  </cellStyleXfs>
  <cellXfs count="429">
    <xf numFmtId="0" fontId="0" fillId="0" borderId="0" xfId="0"/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167" fontId="6" fillId="0" borderId="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right" wrapText="1"/>
    </xf>
    <xf numFmtId="167" fontId="5" fillId="0" borderId="0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8" fontId="6" fillId="0" borderId="0" xfId="0" applyNumberFormat="1" applyFont="1" applyAlignment="1">
      <alignment wrapText="1"/>
    </xf>
    <xf numFmtId="167" fontId="6" fillId="0" borderId="1" xfId="0" applyNumberFormat="1" applyFont="1" applyBorder="1" applyAlignment="1">
      <alignment wrapText="1"/>
    </xf>
    <xf numFmtId="2" fontId="12" fillId="0" borderId="1" xfId="0" applyNumberFormat="1" applyFont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8" fontId="12" fillId="0" borderId="1" xfId="0" applyNumberFormat="1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168" fontId="5" fillId="0" borderId="1" xfId="0" applyNumberFormat="1" applyFont="1" applyBorder="1" applyAlignment="1">
      <alignment horizontal="right" vertical="top" wrapText="1"/>
    </xf>
    <xf numFmtId="168" fontId="6" fillId="0" borderId="1" xfId="0" applyNumberFormat="1" applyFont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13" fillId="0" borderId="0" xfId="0" applyFont="1"/>
    <xf numFmtId="0" fontId="0" fillId="0" borderId="1" xfId="0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167" fontId="5" fillId="3" borderId="1" xfId="0" applyNumberFormat="1" applyFont="1" applyFill="1" applyBorder="1" applyAlignment="1">
      <alignment horizontal="right" vertical="top" wrapText="1"/>
    </xf>
    <xf numFmtId="0" fontId="0" fillId="3" borderId="0" xfId="0" applyFill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167" fontId="6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168" fontId="6" fillId="3" borderId="1" xfId="0" applyNumberFormat="1" applyFont="1" applyFill="1" applyBorder="1" applyAlignment="1">
      <alignment horizontal="right" vertical="top" wrapText="1"/>
    </xf>
    <xf numFmtId="168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justify"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168" fontId="5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justify" vertical="top"/>
    </xf>
    <xf numFmtId="0" fontId="12" fillId="3" borderId="1" xfId="0" applyFont="1" applyFill="1" applyBorder="1" applyAlignment="1">
      <alignment horizontal="justify" vertical="top"/>
    </xf>
    <xf numFmtId="168" fontId="12" fillId="3" borderId="1" xfId="0" applyNumberFormat="1" applyFont="1" applyFill="1" applyBorder="1" applyAlignment="1">
      <alignment horizontal="justify" vertical="top" wrapText="1"/>
    </xf>
    <xf numFmtId="168" fontId="12" fillId="3" borderId="1" xfId="0" applyNumberFormat="1" applyFont="1" applyFill="1" applyBorder="1" applyAlignment="1">
      <alignment horizontal="right" vertical="top"/>
    </xf>
    <xf numFmtId="0" fontId="12" fillId="3" borderId="1" xfId="0" applyFont="1" applyFill="1" applyBorder="1" applyAlignment="1">
      <alignment horizontal="justify" vertical="top" wrapText="1"/>
    </xf>
    <xf numFmtId="168" fontId="0" fillId="3" borderId="0" xfId="0" applyNumberFormat="1" applyFill="1" applyAlignment="1">
      <alignment vertical="top"/>
    </xf>
    <xf numFmtId="0" fontId="0" fillId="3" borderId="0" xfId="0" applyFill="1" applyAlignment="1">
      <alignment horizontal="right" vertical="top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13" fillId="0" borderId="0" xfId="0" applyFont="1" applyBorder="1"/>
    <xf numFmtId="0" fontId="16" fillId="0" borderId="0" xfId="0" applyFont="1"/>
    <xf numFmtId="0" fontId="17" fillId="0" borderId="1" xfId="0" applyFont="1" applyBorder="1"/>
    <xf numFmtId="0" fontId="17" fillId="0" borderId="0" xfId="0" applyFont="1"/>
    <xf numFmtId="0" fontId="18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right" wrapText="1"/>
    </xf>
    <xf numFmtId="0" fontId="20" fillId="0" borderId="1" xfId="0" applyFont="1" applyBorder="1" applyAlignment="1">
      <alignment wrapText="1"/>
    </xf>
    <xf numFmtId="0" fontId="20" fillId="0" borderId="0" xfId="0" applyFont="1" applyAlignment="1">
      <alignment wrapText="1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168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68" fontId="20" fillId="0" borderId="1" xfId="0" applyNumberFormat="1" applyFont="1" applyBorder="1" applyAlignment="1">
      <alignment wrapText="1"/>
    </xf>
    <xf numFmtId="0" fontId="24" fillId="0" borderId="0" xfId="0" applyFont="1"/>
    <xf numFmtId="0" fontId="14" fillId="3" borderId="1" xfId="0" applyFont="1" applyFill="1" applyBorder="1" applyAlignment="1">
      <alignment horizontal="center" vertical="top" wrapText="1"/>
    </xf>
    <xf numFmtId="167" fontId="14" fillId="3" borderId="0" xfId="0" applyNumberFormat="1" applyFont="1" applyFill="1" applyAlignment="1">
      <alignment horizontal="right" vertical="top" wrapText="1"/>
    </xf>
    <xf numFmtId="167" fontId="14" fillId="3" borderId="1" xfId="0" applyNumberFormat="1" applyFont="1" applyFill="1" applyBorder="1" applyAlignment="1">
      <alignment horizontal="right" vertical="top" wrapText="1"/>
    </xf>
    <xf numFmtId="167" fontId="15" fillId="3" borderId="1" xfId="0" applyNumberFormat="1" applyFont="1" applyFill="1" applyBorder="1" applyAlignment="1">
      <alignment horizontal="right" vertical="top" wrapText="1"/>
    </xf>
    <xf numFmtId="0" fontId="15" fillId="3" borderId="0" xfId="0" applyFont="1" applyFill="1" applyAlignment="1">
      <alignment horizontal="left" vertical="top" wrapText="1"/>
    </xf>
    <xf numFmtId="0" fontId="19" fillId="3" borderId="1" xfId="0" applyFont="1" applyFill="1" applyBorder="1" applyAlignment="1">
      <alignment horizontal="center" vertical="top" wrapText="1"/>
    </xf>
    <xf numFmtId="167" fontId="19" fillId="3" borderId="1" xfId="0" applyNumberFormat="1" applyFont="1" applyFill="1" applyBorder="1" applyAlignment="1">
      <alignment horizontal="right" vertical="top" wrapText="1"/>
    </xf>
    <xf numFmtId="0" fontId="19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horizontal="center" vertical="top" wrapText="1"/>
    </xf>
    <xf numFmtId="0" fontId="14" fillId="3" borderId="1" xfId="0" applyFont="1" applyFill="1" applyBorder="1" applyAlignment="1">
      <alignment horizontal="right" vertical="top" wrapText="1"/>
    </xf>
    <xf numFmtId="2" fontId="15" fillId="3" borderId="1" xfId="0" applyNumberFormat="1" applyFont="1" applyFill="1" applyBorder="1" applyAlignment="1">
      <alignment horizontal="right" vertical="top" wrapText="1"/>
    </xf>
    <xf numFmtId="0" fontId="14" fillId="3" borderId="0" xfId="0" applyFont="1" applyFill="1" applyAlignment="1">
      <alignment horizontal="right" vertical="top" wrapText="1"/>
    </xf>
    <xf numFmtId="0" fontId="14" fillId="3" borderId="4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1" xfId="0" applyFill="1" applyBorder="1" applyAlignment="1">
      <alignment vertical="top"/>
    </xf>
    <xf numFmtId="0" fontId="11" fillId="3" borderId="1" xfId="0" applyFont="1" applyFill="1" applyBorder="1" applyAlignment="1">
      <alignment horizontal="right" vertical="top" wrapText="1"/>
    </xf>
    <xf numFmtId="10" fontId="6" fillId="3" borderId="0" xfId="0" applyNumberFormat="1" applyFont="1" applyFill="1" applyAlignment="1">
      <alignment horizontal="center" vertical="top" wrapText="1"/>
    </xf>
    <xf numFmtId="10" fontId="5" fillId="3" borderId="1" xfId="0" applyNumberFormat="1" applyFont="1" applyFill="1" applyBorder="1" applyAlignment="1">
      <alignment horizontal="center" vertical="top" wrapText="1"/>
    </xf>
    <xf numFmtId="10" fontId="6" fillId="3" borderId="1" xfId="0" applyNumberFormat="1" applyFont="1" applyFill="1" applyBorder="1" applyAlignment="1">
      <alignment horizontal="right" vertical="top" wrapText="1"/>
    </xf>
    <xf numFmtId="10" fontId="6" fillId="3" borderId="1" xfId="0" applyNumberFormat="1" applyFont="1" applyFill="1" applyBorder="1" applyAlignment="1">
      <alignment horizontal="center" vertical="top" wrapText="1"/>
    </xf>
    <xf numFmtId="10" fontId="0" fillId="3" borderId="0" xfId="0" applyNumberFormat="1" applyFill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167" fontId="6" fillId="3" borderId="0" xfId="0" applyNumberFormat="1" applyFont="1" applyFill="1" applyAlignment="1">
      <alignment horizontal="left" vertical="top" wrapText="1"/>
    </xf>
    <xf numFmtId="167" fontId="5" fillId="3" borderId="1" xfId="0" applyNumberFormat="1" applyFont="1" applyFill="1" applyBorder="1" applyAlignment="1">
      <alignment horizontal="left" vertical="top" wrapText="1"/>
    </xf>
    <xf numFmtId="168" fontId="6" fillId="3" borderId="1" xfId="0" applyNumberFormat="1" applyFont="1" applyFill="1" applyBorder="1" applyAlignment="1">
      <alignment horizontal="left" vertical="top" wrapText="1"/>
    </xf>
    <xf numFmtId="168" fontId="5" fillId="3" borderId="1" xfId="0" applyNumberFormat="1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28" fillId="3" borderId="1" xfId="0" applyFont="1" applyFill="1" applyBorder="1" applyAlignment="1">
      <alignment vertical="top" wrapText="1"/>
    </xf>
    <xf numFmtId="0" fontId="28" fillId="3" borderId="1" xfId="0" applyFont="1" applyFill="1" applyBorder="1" applyAlignment="1">
      <alignment horizontal="center" vertical="top" wrapText="1"/>
    </xf>
    <xf numFmtId="168" fontId="28" fillId="3" borderId="1" xfId="0" applyNumberFormat="1" applyFont="1" applyFill="1" applyBorder="1" applyAlignment="1">
      <alignment horizontal="center" vertical="top" wrapText="1"/>
    </xf>
    <xf numFmtId="167" fontId="29" fillId="3" borderId="1" xfId="0" applyNumberFormat="1" applyFont="1" applyFill="1" applyBorder="1" applyAlignment="1">
      <alignment horizontal="right" vertical="top" wrapText="1"/>
    </xf>
    <xf numFmtId="0" fontId="29" fillId="3" borderId="0" xfId="0" applyFont="1" applyFill="1" applyAlignment="1">
      <alignment vertical="top" wrapText="1"/>
    </xf>
    <xf numFmtId="168" fontId="29" fillId="3" borderId="1" xfId="0" applyNumberFormat="1" applyFont="1" applyFill="1" applyBorder="1" applyAlignment="1">
      <alignment vertical="top" wrapText="1"/>
    </xf>
    <xf numFmtId="0" fontId="29" fillId="3" borderId="1" xfId="0" applyFont="1" applyFill="1" applyBorder="1" applyAlignment="1">
      <alignment vertical="top" wrapText="1"/>
    </xf>
    <xf numFmtId="0" fontId="30" fillId="3" borderId="1" xfId="0" applyFont="1" applyFill="1" applyBorder="1" applyAlignment="1">
      <alignment vertical="top" wrapText="1"/>
    </xf>
    <xf numFmtId="0" fontId="30" fillId="3" borderId="0" xfId="0" applyFont="1" applyFill="1" applyAlignment="1">
      <alignment vertical="top" wrapText="1"/>
    </xf>
    <xf numFmtId="0" fontId="29" fillId="3" borderId="1" xfId="0" applyFont="1" applyFill="1" applyBorder="1" applyAlignment="1">
      <alignment horizontal="justify" vertical="top" wrapText="1"/>
    </xf>
    <xf numFmtId="168" fontId="29" fillId="3" borderId="1" xfId="0" applyNumberFormat="1" applyFont="1" applyFill="1" applyBorder="1" applyAlignment="1">
      <alignment horizontal="justify" vertical="top" wrapText="1"/>
    </xf>
    <xf numFmtId="168" fontId="29" fillId="3" borderId="1" xfId="0" applyNumberFormat="1" applyFont="1" applyFill="1" applyBorder="1" applyAlignment="1">
      <alignment horizontal="right" vertical="top" wrapText="1"/>
    </xf>
    <xf numFmtId="0" fontId="29" fillId="3" borderId="1" xfId="0" applyFont="1" applyFill="1" applyBorder="1" applyAlignment="1">
      <alignment horizontal="center" vertical="top" wrapText="1"/>
    </xf>
    <xf numFmtId="168" fontId="29" fillId="3" borderId="1" xfId="0" applyNumberFormat="1" applyFont="1" applyFill="1" applyBorder="1" applyAlignment="1">
      <alignment horizontal="center" vertical="top" wrapText="1"/>
    </xf>
    <xf numFmtId="168" fontId="30" fillId="3" borderId="1" xfId="0" applyNumberFormat="1" applyFont="1" applyFill="1" applyBorder="1" applyAlignment="1">
      <alignment vertical="top" wrapText="1"/>
    </xf>
    <xf numFmtId="0" fontId="28" fillId="3" borderId="1" xfId="0" applyFont="1" applyFill="1" applyBorder="1" applyAlignment="1">
      <alignment horizontal="justify" vertical="top"/>
    </xf>
    <xf numFmtId="0" fontId="28" fillId="3" borderId="1" xfId="0" applyFont="1" applyFill="1" applyBorder="1" applyAlignment="1">
      <alignment horizontal="justify" vertical="top" wrapText="1"/>
    </xf>
    <xf numFmtId="168" fontId="28" fillId="3" borderId="1" xfId="0" applyNumberFormat="1" applyFont="1" applyFill="1" applyBorder="1" applyAlignment="1">
      <alignment horizontal="justify" vertical="top" wrapText="1"/>
    </xf>
    <xf numFmtId="168" fontId="28" fillId="3" borderId="1" xfId="0" applyNumberFormat="1" applyFont="1" applyFill="1" applyBorder="1" applyAlignment="1">
      <alignment horizontal="right" vertical="top"/>
    </xf>
    <xf numFmtId="168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1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10" fontId="5" fillId="3" borderId="1" xfId="0" applyNumberFormat="1" applyFont="1" applyFill="1" applyBorder="1" applyAlignment="1">
      <alignment horizontal="right" vertical="center" wrapText="1"/>
    </xf>
    <xf numFmtId="167" fontId="5" fillId="3" borderId="1" xfId="0" applyNumberFormat="1" applyFont="1" applyFill="1" applyBorder="1" applyAlignment="1">
      <alignment horizontal="right" vertical="center" wrapText="1"/>
    </xf>
    <xf numFmtId="168" fontId="6" fillId="3" borderId="1" xfId="0" applyNumberFormat="1" applyFont="1" applyFill="1" applyBorder="1" applyAlignment="1">
      <alignment horizontal="right" vertical="center" wrapText="1"/>
    </xf>
    <xf numFmtId="10" fontId="6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168" fontId="29" fillId="0" borderId="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wrapText="1"/>
    </xf>
    <xf numFmtId="0" fontId="29" fillId="0" borderId="1" xfId="0" applyFont="1" applyFill="1" applyBorder="1" applyAlignment="1">
      <alignment horizontal="left" wrapText="1"/>
    </xf>
    <xf numFmtId="167" fontId="29" fillId="0" borderId="1" xfId="0" applyNumberFormat="1" applyFont="1" applyFill="1" applyBorder="1" applyAlignment="1">
      <alignment horizontal="right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0" fontId="15" fillId="3" borderId="9" xfId="0" applyFont="1" applyFill="1" applyBorder="1" applyAlignment="1">
      <alignment horizontal="center" vertical="top" wrapText="1"/>
    </xf>
    <xf numFmtId="167" fontId="15" fillId="3" borderId="9" xfId="0" applyNumberFormat="1" applyFont="1" applyFill="1" applyBorder="1" applyAlignment="1">
      <alignment horizontal="right" vertical="top" wrapText="1"/>
    </xf>
    <xf numFmtId="0" fontId="31" fillId="3" borderId="1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center" vertical="top" wrapText="1"/>
    </xf>
    <xf numFmtId="0" fontId="31" fillId="3" borderId="1" xfId="0" applyFont="1" applyFill="1" applyBorder="1" applyAlignment="1">
      <alignment horizontal="right" vertical="top" wrapText="1"/>
    </xf>
    <xf numFmtId="167" fontId="32" fillId="3" borderId="1" xfId="0" applyNumberFormat="1" applyFont="1" applyFill="1" applyBorder="1" applyAlignment="1">
      <alignment horizontal="right" vertical="top" wrapText="1"/>
    </xf>
    <xf numFmtId="168" fontId="31" fillId="3" borderId="1" xfId="0" applyNumberFormat="1" applyFont="1" applyFill="1" applyBorder="1" applyAlignment="1">
      <alignment horizontal="right" vertical="top" wrapText="1"/>
    </xf>
    <xf numFmtId="0" fontId="31" fillId="3" borderId="0" xfId="0" applyFont="1" applyFill="1" applyAlignment="1">
      <alignment horizontal="left" vertical="top" wrapText="1"/>
    </xf>
    <xf numFmtId="0" fontId="31" fillId="3" borderId="2" xfId="0" applyFont="1" applyFill="1" applyBorder="1" applyAlignment="1">
      <alignment horizontal="left" vertical="top" wrapText="1"/>
    </xf>
    <xf numFmtId="167" fontId="31" fillId="3" borderId="1" xfId="0" applyNumberFormat="1" applyFont="1" applyFill="1" applyBorder="1" applyAlignment="1">
      <alignment horizontal="right" vertical="top" wrapText="1"/>
    </xf>
    <xf numFmtId="0" fontId="32" fillId="3" borderId="0" xfId="0" applyFont="1" applyFill="1" applyAlignment="1">
      <alignment horizontal="left" vertical="top" wrapText="1"/>
    </xf>
    <xf numFmtId="0" fontId="29" fillId="3" borderId="1" xfId="0" applyFont="1" applyFill="1" applyBorder="1" applyAlignment="1">
      <alignment horizontal="left" wrapText="1"/>
    </xf>
    <xf numFmtId="0" fontId="29" fillId="3" borderId="1" xfId="0" applyFont="1" applyFill="1" applyBorder="1" applyAlignment="1">
      <alignment horizontal="center" vertical="center" wrapText="1"/>
    </xf>
    <xf numFmtId="167" fontId="29" fillId="3" borderId="1" xfId="0" applyNumberFormat="1" applyFont="1" applyFill="1" applyBorder="1" applyAlignment="1">
      <alignment horizontal="right" wrapText="1"/>
    </xf>
    <xf numFmtId="0" fontId="29" fillId="3" borderId="1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vertical="top"/>
    </xf>
    <xf numFmtId="0" fontId="5" fillId="3" borderId="2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vertical="top"/>
    </xf>
    <xf numFmtId="10" fontId="5" fillId="3" borderId="5" xfId="0" applyNumberFormat="1" applyFont="1" applyFill="1" applyBorder="1" applyAlignment="1">
      <alignment horizontal="center" vertical="top" wrapText="1"/>
    </xf>
    <xf numFmtId="168" fontId="5" fillId="3" borderId="5" xfId="0" applyNumberFormat="1" applyFont="1" applyFill="1" applyBorder="1" applyAlignment="1">
      <alignment horizontal="right" vertical="top" wrapText="1"/>
    </xf>
    <xf numFmtId="168" fontId="5" fillId="3" borderId="3" xfId="0" applyNumberFormat="1" applyFont="1" applyFill="1" applyBorder="1" applyAlignment="1">
      <alignment horizontal="left" vertical="top" wrapText="1"/>
    </xf>
    <xf numFmtId="168" fontId="29" fillId="0" borderId="1" xfId="0" applyNumberFormat="1" applyFont="1" applyBorder="1" applyAlignment="1">
      <alignment horizontal="left" wrapText="1"/>
    </xf>
    <xf numFmtId="168" fontId="29" fillId="0" borderId="1" xfId="0" applyNumberFormat="1" applyFont="1" applyBorder="1" applyAlignment="1">
      <alignment wrapText="1"/>
    </xf>
    <xf numFmtId="0" fontId="33" fillId="0" borderId="0" xfId="0" applyFont="1"/>
    <xf numFmtId="0" fontId="23" fillId="3" borderId="1" xfId="0" applyFont="1" applyFill="1" applyBorder="1" applyAlignment="1">
      <alignment horizontal="right" vertical="top" wrapText="1"/>
    </xf>
    <xf numFmtId="0" fontId="22" fillId="3" borderId="1" xfId="0" applyFont="1" applyFill="1" applyBorder="1" applyAlignment="1">
      <alignment horizontal="center" vertical="top" wrapText="1"/>
    </xf>
    <xf numFmtId="10" fontId="22" fillId="3" borderId="1" xfId="0" applyNumberFormat="1" applyFont="1" applyFill="1" applyBorder="1" applyAlignment="1">
      <alignment horizontal="center" vertical="top" wrapText="1"/>
    </xf>
    <xf numFmtId="167" fontId="22" fillId="3" borderId="1" xfId="0" applyNumberFormat="1" applyFont="1" applyFill="1" applyBorder="1" applyAlignment="1">
      <alignment horizontal="right" wrapText="1"/>
    </xf>
    <xf numFmtId="167" fontId="22" fillId="3" borderId="1" xfId="0" applyNumberFormat="1" applyFont="1" applyFill="1" applyBorder="1" applyAlignment="1">
      <alignment horizontal="right" vertical="top" wrapText="1"/>
    </xf>
    <xf numFmtId="10" fontId="20" fillId="3" borderId="1" xfId="0" applyNumberFormat="1" applyFont="1" applyFill="1" applyBorder="1" applyAlignment="1">
      <alignment horizontal="right" vertical="top" wrapText="1"/>
    </xf>
    <xf numFmtId="168" fontId="20" fillId="3" borderId="1" xfId="0" applyNumberFormat="1" applyFont="1" applyFill="1" applyBorder="1" applyAlignment="1">
      <alignment horizontal="right" vertical="top" wrapText="1"/>
    </xf>
    <xf numFmtId="0" fontId="23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vertical="center" wrapText="1"/>
    </xf>
    <xf numFmtId="168" fontId="20" fillId="7" borderId="1" xfId="0" applyNumberFormat="1" applyFont="1" applyFill="1" applyBorder="1" applyAlignment="1">
      <alignment vertical="center" wrapText="1"/>
    </xf>
    <xf numFmtId="0" fontId="29" fillId="7" borderId="1" xfId="0" applyFont="1" applyFill="1" applyBorder="1" applyAlignment="1">
      <alignment wrapText="1"/>
    </xf>
    <xf numFmtId="168" fontId="29" fillId="7" borderId="1" xfId="0" applyNumberFormat="1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right" vertical="center" wrapText="1"/>
    </xf>
    <xf numFmtId="168" fontId="7" fillId="3" borderId="1" xfId="0" applyNumberFormat="1" applyFont="1" applyFill="1" applyBorder="1" applyAlignment="1">
      <alignment horizontal="right" vertical="center" wrapText="1"/>
    </xf>
    <xf numFmtId="168" fontId="8" fillId="3" borderId="1" xfId="0" applyNumberFormat="1" applyFont="1" applyFill="1" applyBorder="1" applyAlignment="1">
      <alignment horizontal="right" vertical="center"/>
    </xf>
    <xf numFmtId="168" fontId="7" fillId="5" borderId="1" xfId="0" applyNumberFormat="1" applyFont="1" applyFill="1" applyBorder="1" applyAlignment="1">
      <alignment horizontal="right" vertical="center" wrapText="1"/>
    </xf>
    <xf numFmtId="168" fontId="27" fillId="3" borderId="1" xfId="0" applyNumberFormat="1" applyFont="1" applyFill="1" applyBorder="1" applyAlignment="1">
      <alignment horizontal="right" vertical="center"/>
    </xf>
    <xf numFmtId="168" fontId="18" fillId="3" borderId="1" xfId="0" applyNumberFormat="1" applyFont="1" applyFill="1" applyBorder="1" applyAlignment="1">
      <alignment horizontal="right" vertical="center"/>
    </xf>
    <xf numFmtId="168" fontId="8" fillId="6" borderId="1" xfId="0" applyNumberFormat="1" applyFont="1" applyFill="1" applyBorder="1" applyAlignment="1">
      <alignment horizontal="right" vertical="center"/>
    </xf>
    <xf numFmtId="168" fontId="9" fillId="3" borderId="1" xfId="0" applyNumberFormat="1" applyFont="1" applyFill="1" applyBorder="1" applyAlignment="1">
      <alignment horizontal="right" vertical="center"/>
    </xf>
    <xf numFmtId="168" fontId="0" fillId="0" borderId="0" xfId="0" applyNumberFormat="1" applyAlignment="1">
      <alignment horizontal="right"/>
    </xf>
    <xf numFmtId="168" fontId="0" fillId="0" borderId="1" xfId="0" applyNumberFormat="1" applyBorder="1" applyAlignment="1">
      <alignment horizontal="right"/>
    </xf>
    <xf numFmtId="168" fontId="17" fillId="0" borderId="1" xfId="0" applyNumberFormat="1" applyFont="1" applyBorder="1" applyAlignment="1">
      <alignment horizontal="right"/>
    </xf>
    <xf numFmtId="168" fontId="13" fillId="0" borderId="1" xfId="0" applyNumberFormat="1" applyFont="1" applyBorder="1" applyAlignment="1">
      <alignment horizontal="right"/>
    </xf>
    <xf numFmtId="168" fontId="17" fillId="0" borderId="3" xfId="0" applyNumberFormat="1" applyFont="1" applyBorder="1" applyAlignment="1">
      <alignment horizontal="right" wrapText="1"/>
    </xf>
    <xf numFmtId="168" fontId="1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167" fontId="5" fillId="3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168" fontId="6" fillId="3" borderId="0" xfId="0" applyNumberFormat="1" applyFont="1" applyFill="1" applyBorder="1" applyAlignment="1">
      <alignment horizontal="right" vertical="center" wrapText="1"/>
    </xf>
    <xf numFmtId="167" fontId="29" fillId="0" borderId="0" xfId="0" applyNumberFormat="1" applyFont="1" applyFill="1" applyBorder="1" applyAlignment="1">
      <alignment horizontal="right" wrapText="1"/>
    </xf>
    <xf numFmtId="0" fontId="24" fillId="10" borderId="1" xfId="0" applyFont="1" applyFill="1" applyBorder="1"/>
    <xf numFmtId="0" fontId="23" fillId="10" borderId="1" xfId="0" applyFont="1" applyFill="1" applyBorder="1" applyAlignment="1">
      <alignment horizontal="center" vertical="center" wrapText="1"/>
    </xf>
    <xf numFmtId="168" fontId="20" fillId="10" borderId="1" xfId="0" applyNumberFormat="1" applyFont="1" applyFill="1" applyBorder="1" applyAlignment="1">
      <alignment vertical="center" wrapText="1"/>
    </xf>
    <xf numFmtId="168" fontId="29" fillId="10" borderId="1" xfId="0" applyNumberFormat="1" applyFont="1" applyFill="1" applyBorder="1" applyAlignment="1">
      <alignment horizontal="left" wrapText="1"/>
    </xf>
    <xf numFmtId="0" fontId="23" fillId="11" borderId="1" xfId="0" applyFont="1" applyFill="1" applyBorder="1" applyAlignment="1">
      <alignment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vertical="center" wrapText="1"/>
    </xf>
    <xf numFmtId="168" fontId="20" fillId="11" borderId="1" xfId="0" applyNumberFormat="1" applyFont="1" applyFill="1" applyBorder="1" applyAlignment="1">
      <alignment vertical="center" wrapText="1"/>
    </xf>
    <xf numFmtId="0" fontId="29" fillId="11" borderId="1" xfId="0" applyFont="1" applyFill="1" applyBorder="1" applyAlignment="1">
      <alignment wrapText="1"/>
    </xf>
    <xf numFmtId="168" fontId="29" fillId="11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168" fontId="19" fillId="3" borderId="1" xfId="0" applyNumberFormat="1" applyFont="1" applyFill="1" applyBorder="1" applyAlignment="1">
      <alignment horizontal="right" vertical="center" wrapText="1"/>
    </xf>
    <xf numFmtId="10" fontId="19" fillId="3" borderId="1" xfId="0" applyNumberFormat="1" applyFont="1" applyFill="1" applyBorder="1" applyAlignment="1">
      <alignment horizontal="right" vertical="center" wrapText="1"/>
    </xf>
    <xf numFmtId="0" fontId="34" fillId="3" borderId="1" xfId="0" applyFont="1" applyFill="1" applyBorder="1" applyAlignment="1">
      <alignment horizontal="right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10" fontId="5" fillId="3" borderId="6" xfId="0" applyNumberFormat="1" applyFont="1" applyFill="1" applyBorder="1" applyAlignment="1">
      <alignment horizontal="right" vertical="center" wrapText="1"/>
    </xf>
    <xf numFmtId="167" fontId="5" fillId="3" borderId="6" xfId="0" applyNumberFormat="1" applyFont="1" applyFill="1" applyBorder="1" applyAlignment="1">
      <alignment horizontal="right" vertical="center" wrapText="1"/>
    </xf>
    <xf numFmtId="0" fontId="34" fillId="0" borderId="6" xfId="0" applyFont="1" applyFill="1" applyBorder="1" applyAlignment="1">
      <alignment horizontal="left" wrapText="1"/>
    </xf>
    <xf numFmtId="0" fontId="34" fillId="0" borderId="6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right" vertical="center" wrapText="1"/>
    </xf>
    <xf numFmtId="10" fontId="34" fillId="3" borderId="6" xfId="0" applyNumberFormat="1" applyFont="1" applyFill="1" applyBorder="1" applyAlignment="1">
      <alignment horizontal="right" vertical="center" wrapText="1"/>
    </xf>
    <xf numFmtId="167" fontId="34" fillId="3" borderId="6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7" fontId="37" fillId="0" borderId="1" xfId="0" applyNumberFormat="1" applyFont="1" applyFill="1" applyBorder="1" applyAlignment="1">
      <alignment horizontal="right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10" fontId="34" fillId="3" borderId="1" xfId="0" applyNumberFormat="1" applyFont="1" applyFill="1" applyBorder="1" applyAlignment="1">
      <alignment horizontal="right" vertical="center" wrapText="1"/>
    </xf>
    <xf numFmtId="167" fontId="34" fillId="3" borderId="1" xfId="0" applyNumberFormat="1" applyFont="1" applyFill="1" applyBorder="1" applyAlignment="1">
      <alignment horizontal="right" vertical="center" wrapText="1"/>
    </xf>
    <xf numFmtId="0" fontId="34" fillId="0" borderId="1" xfId="0" applyFont="1" applyBorder="1" applyAlignment="1">
      <alignment horizontal="right" vertical="center" wrapText="1"/>
    </xf>
    <xf numFmtId="167" fontId="34" fillId="0" borderId="1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center" wrapText="1"/>
    </xf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wrapText="1"/>
    </xf>
    <xf numFmtId="168" fontId="20" fillId="0" borderId="0" xfId="0" applyNumberFormat="1" applyFont="1" applyAlignment="1">
      <alignment wrapText="1"/>
    </xf>
    <xf numFmtId="0" fontId="23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left" vertical="top" wrapText="1"/>
    </xf>
    <xf numFmtId="0" fontId="23" fillId="7" borderId="1" xfId="0" applyFont="1" applyFill="1" applyBorder="1" applyAlignment="1">
      <alignment horizontal="justify" vertical="center" wrapText="1"/>
    </xf>
    <xf numFmtId="167" fontId="22" fillId="7" borderId="1" xfId="0" applyNumberFormat="1" applyFont="1" applyFill="1" applyBorder="1" applyAlignment="1">
      <alignment horizontal="right" vertical="center" wrapText="1"/>
    </xf>
    <xf numFmtId="0" fontId="22" fillId="0" borderId="4" xfId="0" applyFont="1" applyBorder="1" applyAlignment="1">
      <alignment wrapText="1"/>
    </xf>
    <xf numFmtId="0" fontId="20" fillId="0" borderId="1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168" fontId="20" fillId="0" borderId="1" xfId="0" applyNumberFormat="1" applyFont="1" applyBorder="1" applyAlignment="1">
      <alignment horizontal="center" vertical="center" wrapText="1"/>
    </xf>
    <xf numFmtId="168" fontId="20" fillId="7" borderId="1" xfId="0" applyNumberFormat="1" applyFont="1" applyFill="1" applyBorder="1" applyAlignment="1">
      <alignment horizontal="center" vertical="center" wrapText="1"/>
    </xf>
    <xf numFmtId="10" fontId="20" fillId="7" borderId="1" xfId="0" applyNumberFormat="1" applyFont="1" applyFill="1" applyBorder="1" applyAlignment="1">
      <alignment horizontal="right" vertical="center" wrapText="1"/>
    </xf>
    <xf numFmtId="168" fontId="20" fillId="7" borderId="1" xfId="0" applyNumberFormat="1" applyFont="1" applyFill="1" applyBorder="1" applyAlignment="1">
      <alignment horizontal="right" vertical="center" wrapText="1"/>
    </xf>
    <xf numFmtId="168" fontId="20" fillId="7" borderId="1" xfId="0" applyNumberFormat="1" applyFont="1" applyFill="1" applyBorder="1" applyAlignment="1">
      <alignment wrapText="1"/>
    </xf>
    <xf numFmtId="0" fontId="23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168" fontId="22" fillId="0" borderId="1" xfId="0" applyNumberFormat="1" applyFont="1" applyBorder="1" applyAlignment="1">
      <alignment horizontal="right" vertical="center" wrapText="1"/>
    </xf>
    <xf numFmtId="168" fontId="23" fillId="7" borderId="1" xfId="0" applyNumberFormat="1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horizontal="right" wrapText="1"/>
    </xf>
    <xf numFmtId="0" fontId="22" fillId="0" borderId="0" xfId="0" applyFont="1" applyAlignment="1">
      <alignment horizontal="right" wrapText="1"/>
    </xf>
    <xf numFmtId="168" fontId="22" fillId="0" borderId="0" xfId="0" applyNumberFormat="1" applyFont="1" applyAlignment="1">
      <alignment horizontal="right" wrapText="1"/>
    </xf>
    <xf numFmtId="0" fontId="22" fillId="0" borderId="1" xfId="0" applyFont="1" applyBorder="1" applyAlignment="1">
      <alignment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wrapText="1"/>
    </xf>
    <xf numFmtId="168" fontId="22" fillId="0" borderId="0" xfId="0" applyNumberFormat="1" applyFont="1" applyBorder="1" applyAlignment="1">
      <alignment wrapText="1"/>
    </xf>
    <xf numFmtId="0" fontId="22" fillId="0" borderId="0" xfId="0" applyFont="1" applyAlignment="1">
      <alignment wrapText="1"/>
    </xf>
    <xf numFmtId="0" fontId="23" fillId="9" borderId="1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8" borderId="1" xfId="0" applyFont="1" applyFill="1" applyBorder="1" applyAlignment="1">
      <alignment horizontal="justify" vertical="center" wrapText="1"/>
    </xf>
    <xf numFmtId="167" fontId="22" fillId="8" borderId="1" xfId="0" applyNumberFormat="1" applyFont="1" applyFill="1" applyBorder="1" applyAlignment="1">
      <alignment horizontal="right" vertical="center" wrapText="1"/>
    </xf>
    <xf numFmtId="168" fontId="20" fillId="8" borderId="1" xfId="0" applyNumberFormat="1" applyFont="1" applyFill="1" applyBorder="1" applyAlignment="1">
      <alignment horizontal="center" vertical="center" wrapText="1"/>
    </xf>
    <xf numFmtId="10" fontId="20" fillId="8" borderId="1" xfId="0" applyNumberFormat="1" applyFont="1" applyFill="1" applyBorder="1" applyAlignment="1">
      <alignment horizontal="right" vertical="center" wrapText="1"/>
    </xf>
    <xf numFmtId="168" fontId="20" fillId="8" borderId="1" xfId="0" applyNumberFormat="1" applyFont="1" applyFill="1" applyBorder="1" applyAlignment="1">
      <alignment horizontal="right" vertical="center" wrapText="1"/>
    </xf>
    <xf numFmtId="168" fontId="20" fillId="8" borderId="1" xfId="0" applyNumberFormat="1" applyFont="1" applyFill="1" applyBorder="1" applyAlignment="1">
      <alignment wrapText="1"/>
    </xf>
    <xf numFmtId="168" fontId="20" fillId="9" borderId="1" xfId="0" applyNumberFormat="1" applyFont="1" applyFill="1" applyBorder="1" applyAlignment="1">
      <alignment horizontal="right" vertical="center" wrapText="1"/>
    </xf>
    <xf numFmtId="0" fontId="23" fillId="8" borderId="1" xfId="0" applyFont="1" applyFill="1" applyBorder="1" applyAlignment="1">
      <alignment horizontal="right" vertical="center" wrapText="1"/>
    </xf>
    <xf numFmtId="0" fontId="23" fillId="7" borderId="1" xfId="0" applyFont="1" applyFill="1" applyBorder="1" applyAlignment="1">
      <alignment horizontal="right" vertical="center" wrapText="1"/>
    </xf>
    <xf numFmtId="168" fontId="23" fillId="9" borderId="1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7" fillId="0" borderId="2" xfId="6" applyFont="1" applyBorder="1" applyAlignment="1">
      <alignment horizontal="center" wrapText="1"/>
    </xf>
    <xf numFmtId="0" fontId="17" fillId="0" borderId="5" xfId="6" applyFont="1" applyBorder="1" applyAlignment="1">
      <alignment horizontal="center" wrapText="1"/>
    </xf>
    <xf numFmtId="0" fontId="3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68" fontId="6" fillId="3" borderId="4" xfId="0" applyNumberFormat="1" applyFont="1" applyFill="1" applyBorder="1" applyAlignment="1">
      <alignment horizontal="center" vertical="center" wrapText="1"/>
    </xf>
    <xf numFmtId="168" fontId="6" fillId="3" borderId="7" xfId="0" applyNumberFormat="1" applyFont="1" applyFill="1" applyBorder="1" applyAlignment="1">
      <alignment horizontal="center" vertical="center" wrapText="1"/>
    </xf>
    <xf numFmtId="168" fontId="6" fillId="3" borderId="6" xfId="0" applyNumberFormat="1" applyFont="1" applyFill="1" applyBorder="1" applyAlignment="1">
      <alignment horizontal="center" vertical="center" wrapText="1"/>
    </xf>
    <xf numFmtId="167" fontId="14" fillId="3" borderId="4" xfId="0" applyNumberFormat="1" applyFont="1" applyFill="1" applyBorder="1" applyAlignment="1">
      <alignment horizontal="center" vertical="center" wrapText="1"/>
    </xf>
    <xf numFmtId="167" fontId="14" fillId="3" borderId="7" xfId="0" applyNumberFormat="1" applyFont="1" applyFill="1" applyBorder="1" applyAlignment="1">
      <alignment horizontal="center" vertical="center" wrapText="1"/>
    </xf>
    <xf numFmtId="167" fontId="14" fillId="3" borderId="6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22" fillId="11" borderId="2" xfId="0" applyFont="1" applyFill="1" applyBorder="1" applyAlignment="1">
      <alignment horizontal="center" wrapText="1"/>
    </xf>
    <xf numFmtId="0" fontId="22" fillId="11" borderId="5" xfId="0" applyFont="1" applyFill="1" applyBorder="1" applyAlignment="1">
      <alignment horizontal="center" wrapText="1"/>
    </xf>
    <xf numFmtId="0" fontId="22" fillId="11" borderId="3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wrapText="1"/>
    </xf>
    <xf numFmtId="0" fontId="22" fillId="7" borderId="5" xfId="0" applyFont="1" applyFill="1" applyBorder="1" applyAlignment="1">
      <alignment horizontal="center" wrapText="1"/>
    </xf>
    <xf numFmtId="0" fontId="22" fillId="7" borderId="3" xfId="0" applyFont="1" applyFill="1" applyBorder="1" applyAlignment="1">
      <alignment horizont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</cellXfs>
  <cellStyles count="7">
    <cellStyle name="Excel Built-in Normal" xfId="1"/>
    <cellStyle name="Heading" xfId="2"/>
    <cellStyle name="Heading1" xfId="3"/>
    <cellStyle name="Normal" xfId="0" builtinId="0" customBuiltin="1"/>
    <cellStyle name="Normal 2" xfId="6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tabSelected="1" topLeftCell="A34" zoomScale="80" zoomScaleNormal="80" workbookViewId="0">
      <selection activeCell="E49" sqref="E49"/>
    </sheetView>
  </sheetViews>
  <sheetFormatPr defaultRowHeight="14.25"/>
  <cols>
    <col min="1" max="1" width="2.625" bestFit="1" customWidth="1"/>
    <col min="2" max="2" width="42.125" style="157" customWidth="1"/>
    <col min="3" max="3" width="30.5" style="10" bestFit="1" customWidth="1"/>
    <col min="4" max="4" width="30.625" bestFit="1" customWidth="1"/>
    <col min="5" max="5" width="20.5" style="268" bestFit="1" customWidth="1"/>
    <col min="6" max="6" width="18.25" style="268" bestFit="1" customWidth="1"/>
    <col min="7" max="7" width="22.875" style="268" customWidth="1"/>
  </cols>
  <sheetData>
    <row r="1" spans="1:7" ht="18.75">
      <c r="A1" s="371" t="s">
        <v>419</v>
      </c>
      <c r="B1" s="372"/>
      <c r="C1" s="372"/>
      <c r="D1" s="372"/>
      <c r="E1" s="372"/>
      <c r="F1" s="372"/>
      <c r="G1" s="373"/>
    </row>
    <row r="2" spans="1:7" s="146" customFormat="1" ht="28.5">
      <c r="A2" s="137" t="s">
        <v>158</v>
      </c>
      <c r="B2" s="149" t="s">
        <v>313</v>
      </c>
      <c r="C2" s="138" t="s">
        <v>314</v>
      </c>
      <c r="D2" s="138" t="s">
        <v>315</v>
      </c>
      <c r="E2" s="260" t="s">
        <v>352</v>
      </c>
      <c r="F2" s="261" t="s">
        <v>319</v>
      </c>
      <c r="G2" s="261" t="s">
        <v>316</v>
      </c>
    </row>
    <row r="3" spans="1:7" ht="18.75">
      <c r="A3" s="371" t="s">
        <v>367</v>
      </c>
      <c r="B3" s="372"/>
      <c r="C3" s="372"/>
      <c r="D3" s="372"/>
      <c r="E3" s="372"/>
      <c r="F3" s="372"/>
      <c r="G3" s="373"/>
    </row>
    <row r="4" spans="1:7" ht="28.5">
      <c r="A4" s="101" t="s">
        <v>286</v>
      </c>
      <c r="B4" s="151" t="s">
        <v>285</v>
      </c>
      <c r="C4" s="102"/>
      <c r="D4" s="102"/>
      <c r="E4" s="263"/>
      <c r="F4" s="263"/>
      <c r="G4" s="263"/>
    </row>
    <row r="5" spans="1:7" ht="30">
      <c r="A5" s="24">
        <v>1</v>
      </c>
      <c r="B5" s="380" t="s">
        <v>411</v>
      </c>
      <c r="C5" s="25" t="s">
        <v>317</v>
      </c>
      <c r="D5" s="25" t="s">
        <v>267</v>
      </c>
      <c r="E5" s="262">
        <f>'4-5'!E46+'4-5'!E77+'4-5'!E89+'6'!F13</f>
        <v>0</v>
      </c>
      <c r="F5" s="262">
        <f>'4-5'!G46+'4-5'!G77+'4-5'!G89+'6'!H13</f>
        <v>0</v>
      </c>
      <c r="G5" s="262">
        <f>SUM(E5:F5)</f>
        <v>0</v>
      </c>
    </row>
    <row r="6" spans="1:7" ht="30">
      <c r="A6" s="24"/>
      <c r="B6" s="382"/>
      <c r="C6" s="25" t="s">
        <v>280</v>
      </c>
      <c r="D6" s="24" t="s">
        <v>162</v>
      </c>
      <c r="E6" s="262">
        <f>'4-5'!E107</f>
        <v>0</v>
      </c>
      <c r="F6" s="262">
        <f>'4-5'!G107</f>
        <v>0</v>
      </c>
      <c r="G6" s="262">
        <f t="shared" ref="G6:G13" si="0">SUM(E6:F6)</f>
        <v>0</v>
      </c>
    </row>
    <row r="7" spans="1:7" ht="15">
      <c r="A7" s="24"/>
      <c r="B7" s="381"/>
      <c r="C7" s="25" t="s">
        <v>163</v>
      </c>
      <c r="D7" s="24" t="s">
        <v>164</v>
      </c>
      <c r="E7" s="262">
        <f>'4-5'!F124</f>
        <v>0</v>
      </c>
      <c r="F7" s="262">
        <f>'4-5'!H124</f>
        <v>0</v>
      </c>
      <c r="G7" s="262">
        <f t="shared" si="0"/>
        <v>0</v>
      </c>
    </row>
    <row r="8" spans="1:7" ht="15">
      <c r="A8" s="24">
        <v>2</v>
      </c>
      <c r="B8" s="148" t="s">
        <v>294</v>
      </c>
      <c r="C8" s="25" t="s">
        <v>261</v>
      </c>
      <c r="D8" s="24" t="s">
        <v>165</v>
      </c>
      <c r="E8" s="262">
        <f>'8-9-12'!F16</f>
        <v>0</v>
      </c>
      <c r="F8" s="262">
        <f>'8-9-12'!H16</f>
        <v>0</v>
      </c>
      <c r="G8" s="262">
        <f t="shared" si="0"/>
        <v>0</v>
      </c>
    </row>
    <row r="9" spans="1:7" ht="15">
      <c r="A9" s="24">
        <v>3</v>
      </c>
      <c r="B9" s="148" t="s">
        <v>295</v>
      </c>
      <c r="C9" s="25" t="s">
        <v>260</v>
      </c>
      <c r="D9" s="24" t="s">
        <v>167</v>
      </c>
      <c r="E9" s="262">
        <f>'8-9-12'!G44</f>
        <v>0</v>
      </c>
      <c r="F9" s="262">
        <f>'8-9-12'!I44</f>
        <v>0</v>
      </c>
      <c r="G9" s="262">
        <f t="shared" si="0"/>
        <v>0</v>
      </c>
    </row>
    <row r="10" spans="1:7" ht="30">
      <c r="A10" s="24">
        <v>4</v>
      </c>
      <c r="B10" s="148" t="s">
        <v>296</v>
      </c>
      <c r="C10" s="25" t="s">
        <v>260</v>
      </c>
      <c r="D10" s="24" t="s">
        <v>169</v>
      </c>
      <c r="E10" s="262">
        <f>Table10!G17</f>
        <v>0</v>
      </c>
      <c r="F10" s="262">
        <f>Table10!I17</f>
        <v>0</v>
      </c>
      <c r="G10" s="262">
        <f t="shared" si="0"/>
        <v>0</v>
      </c>
    </row>
    <row r="11" spans="1:7" ht="45">
      <c r="A11" s="24">
        <v>5</v>
      </c>
      <c r="B11" s="148" t="s">
        <v>297</v>
      </c>
      <c r="C11" s="25" t="s">
        <v>260</v>
      </c>
      <c r="D11" s="24" t="s">
        <v>171</v>
      </c>
      <c r="E11" s="262">
        <f>'13-14-15'!F12</f>
        <v>0</v>
      </c>
      <c r="F11" s="262">
        <f>'13-14-15'!H12</f>
        <v>0</v>
      </c>
      <c r="G11" s="262">
        <f t="shared" si="0"/>
        <v>0</v>
      </c>
    </row>
    <row r="12" spans="1:7" ht="30">
      <c r="A12" s="24">
        <v>6</v>
      </c>
      <c r="B12" s="148" t="s">
        <v>290</v>
      </c>
      <c r="C12" s="25" t="s">
        <v>260</v>
      </c>
      <c r="D12" s="24" t="s">
        <v>173</v>
      </c>
      <c r="E12" s="262">
        <f>'8-9-12'!F59</f>
        <v>0</v>
      </c>
      <c r="F12" s="262">
        <f>'8-9-12'!H59</f>
        <v>0</v>
      </c>
      <c r="G12" s="262">
        <f t="shared" si="0"/>
        <v>0</v>
      </c>
    </row>
    <row r="13" spans="1:7" ht="30">
      <c r="A13" s="24">
        <v>7</v>
      </c>
      <c r="B13" s="148" t="s">
        <v>176</v>
      </c>
      <c r="C13" s="25" t="s">
        <v>260</v>
      </c>
      <c r="D13" s="24" t="s">
        <v>177</v>
      </c>
      <c r="E13" s="262" t="e">
        <f>'13-14-15'!F22</f>
        <v>#VALUE!</v>
      </c>
      <c r="F13" s="262" t="e">
        <f>'13-14-15'!H22</f>
        <v>#VALUE!</v>
      </c>
      <c r="G13" s="262" t="e">
        <f t="shared" si="0"/>
        <v>#VALUE!</v>
      </c>
    </row>
    <row r="14" spans="1:7" ht="15">
      <c r="A14" s="24"/>
      <c r="B14" s="148"/>
      <c r="C14" s="25"/>
      <c r="D14" s="24"/>
      <c r="E14" s="262"/>
      <c r="F14" s="262"/>
      <c r="G14" s="262"/>
    </row>
    <row r="15" spans="1:7" ht="42.75">
      <c r="A15" s="101" t="s">
        <v>287</v>
      </c>
      <c r="B15" s="151" t="s">
        <v>409</v>
      </c>
      <c r="C15" s="102"/>
      <c r="D15" s="102"/>
      <c r="E15" s="263"/>
      <c r="F15" s="263"/>
      <c r="G15" s="263"/>
    </row>
    <row r="16" spans="1:7" ht="15">
      <c r="A16" s="24">
        <v>1</v>
      </c>
      <c r="B16" s="148" t="s">
        <v>288</v>
      </c>
      <c r="C16" s="25" t="s">
        <v>138</v>
      </c>
      <c r="D16" s="24" t="s">
        <v>159</v>
      </c>
      <c r="E16" s="262">
        <f>'1-2-3'!G13</f>
        <v>0</v>
      </c>
      <c r="F16" s="262">
        <f>'1-2-3'!I13</f>
        <v>0</v>
      </c>
      <c r="G16" s="262">
        <f t="shared" ref="G16:G22" si="1">SUM(E16:F16)</f>
        <v>0</v>
      </c>
    </row>
    <row r="17" spans="1:7" ht="15">
      <c r="A17" s="24"/>
      <c r="B17" s="148"/>
      <c r="C17" s="25" t="s">
        <v>160</v>
      </c>
      <c r="D17" s="24" t="s">
        <v>239</v>
      </c>
      <c r="E17" s="262">
        <f>'1-2-3'!G46</f>
        <v>0</v>
      </c>
      <c r="F17" s="262">
        <f>'1-2-3'!I46</f>
        <v>0</v>
      </c>
      <c r="G17" s="262">
        <f t="shared" si="1"/>
        <v>0</v>
      </c>
    </row>
    <row r="18" spans="1:7" ht="30">
      <c r="A18" s="292">
        <v>2</v>
      </c>
      <c r="B18" s="293" t="s">
        <v>318</v>
      </c>
      <c r="C18" s="294" t="s">
        <v>389</v>
      </c>
      <c r="D18" s="292" t="s">
        <v>390</v>
      </c>
      <c r="E18" s="262">
        <f>'7'!E9</f>
        <v>0</v>
      </c>
      <c r="F18" s="262">
        <f>'7'!G9</f>
        <v>0</v>
      </c>
      <c r="G18" s="262">
        <f t="shared" si="1"/>
        <v>0</v>
      </c>
    </row>
    <row r="19" spans="1:7" ht="15">
      <c r="A19" s="292">
        <v>3</v>
      </c>
      <c r="B19" s="293" t="s">
        <v>404</v>
      </c>
      <c r="C19" s="294" t="s">
        <v>405</v>
      </c>
      <c r="D19" s="292" t="s">
        <v>170</v>
      </c>
      <c r="E19" s="262">
        <f>Table10!G23</f>
        <v>0</v>
      </c>
      <c r="F19" s="262">
        <f>Table10!I23</f>
        <v>0</v>
      </c>
      <c r="G19" s="262">
        <f t="shared" si="1"/>
        <v>0</v>
      </c>
    </row>
    <row r="20" spans="1:7" ht="15">
      <c r="A20" s="24">
        <v>4</v>
      </c>
      <c r="B20" s="148" t="s">
        <v>307</v>
      </c>
      <c r="C20" s="25" t="s">
        <v>289</v>
      </c>
      <c r="D20" s="24" t="s">
        <v>272</v>
      </c>
      <c r="E20" s="262">
        <f>Table11!F14</f>
        <v>0</v>
      </c>
      <c r="F20" s="262">
        <f>Table11!H14</f>
        <v>0</v>
      </c>
      <c r="G20" s="262">
        <f t="shared" si="1"/>
        <v>0</v>
      </c>
    </row>
    <row r="21" spans="1:7" ht="15">
      <c r="A21" s="292">
        <v>5</v>
      </c>
      <c r="B21" s="293" t="s">
        <v>401</v>
      </c>
      <c r="C21" s="294" t="s">
        <v>402</v>
      </c>
      <c r="D21" s="292" t="s">
        <v>174</v>
      </c>
      <c r="E21" s="262">
        <f>'8-9-12'!G66</f>
        <v>0</v>
      </c>
      <c r="F21" s="262">
        <f>'8-9-12'!I66</f>
        <v>0</v>
      </c>
      <c r="G21" s="262">
        <f t="shared" si="1"/>
        <v>0</v>
      </c>
    </row>
    <row r="22" spans="1:7" ht="45">
      <c r="A22" s="292">
        <v>6</v>
      </c>
      <c r="B22" s="148" t="s">
        <v>305</v>
      </c>
      <c r="C22" s="25" t="s">
        <v>312</v>
      </c>
      <c r="D22" s="24" t="s">
        <v>175</v>
      </c>
      <c r="E22" s="262">
        <f>'13-14-15'!F6</f>
        <v>0</v>
      </c>
      <c r="F22" s="262">
        <f>'13-14-15'!H6</f>
        <v>0</v>
      </c>
      <c r="G22" s="262">
        <f t="shared" si="1"/>
        <v>0</v>
      </c>
    </row>
    <row r="23" spans="1:7" ht="15">
      <c r="A23" s="24"/>
      <c r="B23" s="148"/>
      <c r="C23" s="25"/>
      <c r="D23" s="24"/>
      <c r="E23" s="262"/>
      <c r="F23" s="262"/>
      <c r="G23" s="262"/>
    </row>
    <row r="24" spans="1:7" s="143" customFormat="1" ht="20.25">
      <c r="A24" s="141"/>
      <c r="B24" s="152" t="s">
        <v>368</v>
      </c>
      <c r="C24" s="142"/>
      <c r="D24" s="141"/>
      <c r="E24" s="264" t="e">
        <f>SUM(E5:E22)</f>
        <v>#VALUE!</v>
      </c>
      <c r="F24" s="264" t="e">
        <f>SUM(F5:F22)</f>
        <v>#VALUE!</v>
      </c>
      <c r="G24" s="264" t="e">
        <f>SUM(G5:G22)</f>
        <v>#VALUE!</v>
      </c>
    </row>
    <row r="25" spans="1:7" s="104" customFormat="1" ht="15.75">
      <c r="A25" s="107"/>
      <c r="B25" s="153"/>
      <c r="C25" s="108"/>
      <c r="D25" s="107"/>
      <c r="E25" s="265"/>
      <c r="F25" s="265"/>
      <c r="G25" s="265"/>
    </row>
    <row r="26" spans="1:7" ht="18.75">
      <c r="A26" s="371" t="s">
        <v>369</v>
      </c>
      <c r="B26" s="372"/>
      <c r="C26" s="372"/>
      <c r="D26" s="372"/>
      <c r="E26" s="372"/>
      <c r="F26" s="372"/>
      <c r="G26" s="373"/>
    </row>
    <row r="27" spans="1:7" ht="15">
      <c r="A27" s="139"/>
      <c r="B27" s="150" t="s">
        <v>293</v>
      </c>
      <c r="C27" s="140"/>
      <c r="D27" s="139"/>
      <c r="E27" s="266"/>
      <c r="F27" s="266"/>
      <c r="G27" s="266"/>
    </row>
    <row r="28" spans="1:7" ht="30">
      <c r="A28" s="24">
        <v>1</v>
      </c>
      <c r="B28" s="380" t="s">
        <v>311</v>
      </c>
      <c r="C28" s="25" t="s">
        <v>306</v>
      </c>
      <c r="D28" s="24" t="s">
        <v>238</v>
      </c>
      <c r="E28" s="262">
        <f>'1-2-3'!G33</f>
        <v>0</v>
      </c>
      <c r="F28" s="262">
        <f>'1-2-3'!I33</f>
        <v>0</v>
      </c>
      <c r="G28" s="262">
        <f>SUM(E28:F28)</f>
        <v>0</v>
      </c>
    </row>
    <row r="29" spans="1:7" ht="30">
      <c r="A29" s="24"/>
      <c r="B29" s="381"/>
      <c r="C29" s="25" t="s">
        <v>279</v>
      </c>
      <c r="D29" s="24" t="s">
        <v>161</v>
      </c>
      <c r="E29" s="262">
        <f>'1-2-3'!G63</f>
        <v>0</v>
      </c>
      <c r="F29" s="262">
        <f>'1-2-3'!I63</f>
        <v>0</v>
      </c>
      <c r="G29" s="262">
        <f>SUM(E29:F29)</f>
        <v>0</v>
      </c>
    </row>
    <row r="30" spans="1:7" ht="30" customHeight="1">
      <c r="A30" s="24">
        <v>2</v>
      </c>
      <c r="B30" s="380" t="s">
        <v>303</v>
      </c>
      <c r="C30" s="25" t="s">
        <v>259</v>
      </c>
      <c r="D30" s="24" t="s">
        <v>268</v>
      </c>
      <c r="E30" s="262">
        <f>'6'!F28+'6'!K28+'6'!P28+'6'!U28</f>
        <v>0</v>
      </c>
      <c r="F30" s="262">
        <f>'6'!G28+'6'!L28+'6'!Q28+'6'!V28</f>
        <v>0</v>
      </c>
      <c r="G30" s="262">
        <f>SUM(E30:F30)</f>
        <v>0</v>
      </c>
    </row>
    <row r="31" spans="1:7" ht="15">
      <c r="A31" s="24"/>
      <c r="B31" s="381"/>
      <c r="C31" s="25" t="s">
        <v>308</v>
      </c>
      <c r="D31" s="292" t="s">
        <v>388</v>
      </c>
      <c r="E31" s="262">
        <f>'7'!E18+'7'!I18+'7'!M18+'7'!Q18</f>
        <v>0</v>
      </c>
      <c r="F31" s="262">
        <f>'7'!G18+'7'!K18+'7'!O18+'7'!S18</f>
        <v>0</v>
      </c>
      <c r="G31" s="262">
        <f>SUM(E31:F31)</f>
        <v>0</v>
      </c>
    </row>
    <row r="32" spans="1:7" ht="15">
      <c r="A32" s="24">
        <v>3</v>
      </c>
      <c r="B32" s="148" t="s">
        <v>302</v>
      </c>
      <c r="C32" s="25" t="s">
        <v>258</v>
      </c>
      <c r="D32" s="24" t="s">
        <v>166</v>
      </c>
      <c r="E32" s="262">
        <f>'8-9-12'!F16</f>
        <v>0</v>
      </c>
      <c r="F32" s="262">
        <f>'8-9-12'!H22</f>
        <v>0</v>
      </c>
      <c r="G32" s="262">
        <f t="shared" ref="G32:G38" si="2">SUM(E32:F32)</f>
        <v>0</v>
      </c>
    </row>
    <row r="33" spans="1:7" ht="15">
      <c r="A33" s="24">
        <v>4</v>
      </c>
      <c r="B33" s="148" t="s">
        <v>301</v>
      </c>
      <c r="C33" s="25" t="s">
        <v>258</v>
      </c>
      <c r="D33" s="24" t="s">
        <v>168</v>
      </c>
      <c r="E33" s="262">
        <f>'8-9-12'!F52</f>
        <v>0</v>
      </c>
      <c r="F33" s="262">
        <f>'8-9-12'!H52</f>
        <v>0</v>
      </c>
      <c r="G33" s="262">
        <f t="shared" si="2"/>
        <v>0</v>
      </c>
    </row>
    <row r="34" spans="1:7" ht="15">
      <c r="A34" s="24">
        <v>5</v>
      </c>
      <c r="B34" s="148" t="s">
        <v>300</v>
      </c>
      <c r="C34" s="25" t="s">
        <v>258</v>
      </c>
      <c r="D34" s="292" t="s">
        <v>406</v>
      </c>
      <c r="E34" s="262">
        <f>Table10!G30</f>
        <v>0</v>
      </c>
      <c r="F34" s="262">
        <f>Table10!I30</f>
        <v>0</v>
      </c>
      <c r="G34" s="262">
        <f t="shared" si="2"/>
        <v>0</v>
      </c>
    </row>
    <row r="35" spans="1:7" ht="30">
      <c r="A35" s="24">
        <v>6</v>
      </c>
      <c r="B35" s="148" t="s">
        <v>299</v>
      </c>
      <c r="C35" s="25" t="s">
        <v>258</v>
      </c>
      <c r="D35" s="24" t="s">
        <v>172</v>
      </c>
      <c r="E35" s="262">
        <f>'13-14-15'!F16</f>
        <v>0</v>
      </c>
      <c r="F35" s="262">
        <f>'13-14-15'!H16</f>
        <v>0</v>
      </c>
      <c r="G35" s="262">
        <f t="shared" si="2"/>
        <v>0</v>
      </c>
    </row>
    <row r="36" spans="1:7" ht="30">
      <c r="A36" s="24">
        <v>7</v>
      </c>
      <c r="B36" s="148" t="s">
        <v>304</v>
      </c>
      <c r="C36" s="25" t="s">
        <v>258</v>
      </c>
      <c r="D36" s="24" t="s">
        <v>273</v>
      </c>
      <c r="E36" s="262">
        <f>Table11!F29</f>
        <v>0</v>
      </c>
      <c r="F36" s="262">
        <f>Table11!H29</f>
        <v>0</v>
      </c>
      <c r="G36" s="262">
        <f t="shared" si="2"/>
        <v>0</v>
      </c>
    </row>
    <row r="37" spans="1:7" ht="30">
      <c r="A37" s="24">
        <v>8</v>
      </c>
      <c r="B37" s="148" t="s">
        <v>309</v>
      </c>
      <c r="C37" s="25" t="s">
        <v>310</v>
      </c>
      <c r="D37" s="292" t="s">
        <v>400</v>
      </c>
      <c r="E37" s="262">
        <f>'8-9-12'!G74</f>
        <v>0</v>
      </c>
      <c r="F37" s="262">
        <f>'8-9-12'!I74</f>
        <v>0</v>
      </c>
      <c r="G37" s="262">
        <f t="shared" si="2"/>
        <v>0</v>
      </c>
    </row>
    <row r="38" spans="1:7" ht="15">
      <c r="A38" s="24">
        <v>9</v>
      </c>
      <c r="B38" s="148" t="s">
        <v>298</v>
      </c>
      <c r="C38" s="25" t="s">
        <v>258</v>
      </c>
      <c r="D38" s="26" t="s">
        <v>178</v>
      </c>
      <c r="E38" s="267">
        <f>'13-14-15'!F27</f>
        <v>0</v>
      </c>
      <c r="F38" s="262">
        <f>'13-14-15'!H27</f>
        <v>0</v>
      </c>
      <c r="G38" s="262">
        <f t="shared" si="2"/>
        <v>0</v>
      </c>
    </row>
    <row r="39" spans="1:7" ht="15">
      <c r="A39" s="24"/>
      <c r="B39" s="148"/>
      <c r="F39" s="267"/>
      <c r="G39" s="267"/>
    </row>
    <row r="40" spans="1:7">
      <c r="A40" s="53"/>
      <c r="B40" s="154"/>
      <c r="C40" s="51"/>
      <c r="D40" s="53"/>
      <c r="E40" s="269"/>
      <c r="F40" s="269"/>
      <c r="G40" s="269"/>
    </row>
    <row r="41" spans="1:7" s="143" customFormat="1" ht="20.25">
      <c r="A41" s="144"/>
      <c r="B41" s="155" t="s">
        <v>370</v>
      </c>
      <c r="C41" s="145"/>
      <c r="D41" s="144"/>
      <c r="E41" s="270">
        <f>SUM(E28:E40)</f>
        <v>0</v>
      </c>
      <c r="F41" s="270">
        <f>SUM(F28:F40)</f>
        <v>0</v>
      </c>
      <c r="G41" s="270">
        <f>SUM(G28:G40)</f>
        <v>0</v>
      </c>
    </row>
    <row r="42" spans="1:7" s="52" customFormat="1" ht="15">
      <c r="A42" s="54"/>
      <c r="B42" s="156" t="s">
        <v>414</v>
      </c>
      <c r="C42" s="55"/>
      <c r="D42" s="54"/>
      <c r="E42" s="271"/>
      <c r="F42" s="271"/>
      <c r="G42" s="271"/>
    </row>
    <row r="43" spans="1:7" s="106" customFormat="1" ht="20.25">
      <c r="A43" s="105"/>
      <c r="B43" s="378" t="s">
        <v>371</v>
      </c>
      <c r="C43" s="379"/>
      <c r="D43" s="379"/>
      <c r="E43" s="379"/>
      <c r="F43" s="272"/>
      <c r="G43" s="270" t="e">
        <f>G24+G41</f>
        <v>#VALUE!</v>
      </c>
    </row>
    <row r="44" spans="1:7" s="52" customFormat="1" ht="20.25">
      <c r="A44" s="103"/>
      <c r="B44" s="374" t="s">
        <v>412</v>
      </c>
      <c r="C44" s="375"/>
      <c r="D44" s="375"/>
      <c r="E44" s="375"/>
      <c r="F44" s="273"/>
      <c r="G44" s="273"/>
    </row>
    <row r="45" spans="1:7" ht="15.75">
      <c r="B45" s="383" t="s">
        <v>322</v>
      </c>
      <c r="C45" s="384"/>
      <c r="D45" s="385"/>
    </row>
    <row r="46" spans="1:7" ht="32.25" customHeight="1">
      <c r="B46" s="370" t="s">
        <v>324</v>
      </c>
      <c r="C46" s="377" t="s">
        <v>325</v>
      </c>
      <c r="D46" s="377"/>
    </row>
    <row r="47" spans="1:7" ht="27.75" customHeight="1">
      <c r="B47" s="370" t="s">
        <v>323</v>
      </c>
      <c r="C47" s="377" t="s">
        <v>410</v>
      </c>
      <c r="D47" s="377"/>
    </row>
    <row r="48" spans="1:7">
      <c r="B48" s="376" t="s">
        <v>420</v>
      </c>
      <c r="C48" s="376"/>
      <c r="D48" s="376"/>
    </row>
    <row r="49" spans="2:4" ht="36.75" customHeight="1">
      <c r="B49" s="376"/>
      <c r="C49" s="376"/>
      <c r="D49" s="376"/>
    </row>
  </sheetData>
  <mergeCells count="12">
    <mergeCell ref="A1:G1"/>
    <mergeCell ref="B44:E44"/>
    <mergeCell ref="B48:D49"/>
    <mergeCell ref="C47:D47"/>
    <mergeCell ref="C46:D46"/>
    <mergeCell ref="A26:G26"/>
    <mergeCell ref="A3:G3"/>
    <mergeCell ref="B43:E43"/>
    <mergeCell ref="B28:B29"/>
    <mergeCell ref="B30:B31"/>
    <mergeCell ref="B5:B7"/>
    <mergeCell ref="B45:D45"/>
  </mergeCells>
  <pageMargins left="0.24" right="0.51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topLeftCell="A37" zoomScale="80" zoomScaleNormal="80" workbookViewId="0">
      <selection activeCell="A2" sqref="A2:K63"/>
    </sheetView>
  </sheetViews>
  <sheetFormatPr defaultRowHeight="14.25"/>
  <cols>
    <col min="1" max="1" width="7.125" style="65" customWidth="1"/>
    <col min="2" max="2" width="42.5" style="65" customWidth="1"/>
    <col min="3" max="3" width="14.125" style="65" customWidth="1"/>
    <col min="4" max="4" width="8" style="65" bestFit="1" customWidth="1"/>
    <col min="5" max="5" width="10.125" style="65" bestFit="1" customWidth="1"/>
    <col min="6" max="6" width="16.375" style="65" customWidth="1"/>
    <col min="7" max="7" width="11.25" style="65" bestFit="1" customWidth="1"/>
    <col min="8" max="8" width="7.625" style="164" bestFit="1" customWidth="1"/>
    <col min="9" max="9" width="13" style="65" bestFit="1" customWidth="1"/>
    <col min="10" max="10" width="44.375" style="65" bestFit="1" customWidth="1"/>
    <col min="11" max="11" width="33.625" style="170" customWidth="1"/>
    <col min="12" max="16384" width="9" style="65"/>
  </cols>
  <sheetData>
    <row r="1" spans="1:11" ht="16.5">
      <c r="A1" s="62"/>
      <c r="B1" s="62"/>
      <c r="C1" s="63"/>
      <c r="D1" s="63"/>
      <c r="E1" s="63"/>
      <c r="F1" s="63"/>
      <c r="G1" s="63"/>
      <c r="H1" s="160"/>
      <c r="I1" s="63"/>
      <c r="J1" s="63"/>
      <c r="K1" s="166"/>
    </row>
    <row r="2" spans="1:11" ht="16.5">
      <c r="A2" s="66"/>
      <c r="B2" s="387" t="s">
        <v>330</v>
      </c>
      <c r="C2" s="388"/>
      <c r="D2" s="388"/>
      <c r="E2" s="388"/>
      <c r="F2" s="388"/>
      <c r="G2" s="388"/>
      <c r="H2" s="388"/>
      <c r="I2" s="388"/>
      <c r="J2" s="388"/>
      <c r="K2" s="389"/>
    </row>
    <row r="3" spans="1:11" ht="33">
      <c r="A3" s="69" t="s">
        <v>158</v>
      </c>
      <c r="B3" s="69" t="s">
        <v>326</v>
      </c>
      <c r="C3" s="70" t="s">
        <v>49</v>
      </c>
      <c r="D3" s="70" t="s">
        <v>192</v>
      </c>
      <c r="E3" s="158"/>
      <c r="F3" s="70" t="s">
        <v>206</v>
      </c>
      <c r="G3" s="70" t="s">
        <v>327</v>
      </c>
      <c r="H3" s="161" t="s">
        <v>320</v>
      </c>
      <c r="I3" s="70" t="s">
        <v>321</v>
      </c>
      <c r="J3" s="70" t="s">
        <v>208</v>
      </c>
      <c r="K3" s="167" t="s">
        <v>9</v>
      </c>
    </row>
    <row r="4" spans="1:11" ht="33">
      <c r="A4" s="66">
        <v>1</v>
      </c>
      <c r="B4" s="66" t="s">
        <v>143</v>
      </c>
      <c r="C4" s="67" t="s">
        <v>146</v>
      </c>
      <c r="D4" s="67">
        <v>1</v>
      </c>
      <c r="E4" s="158"/>
      <c r="F4" s="71">
        <v>0</v>
      </c>
      <c r="G4" s="71">
        <f>D4*F4</f>
        <v>0</v>
      </c>
      <c r="H4" s="162">
        <v>0.18</v>
      </c>
      <c r="I4" s="71">
        <f>G4*H4</f>
        <v>0</v>
      </c>
      <c r="J4" s="71">
        <f>G4+I4</f>
        <v>0</v>
      </c>
      <c r="K4" s="168"/>
    </row>
    <row r="5" spans="1:11" ht="16.5">
      <c r="A5" s="66">
        <v>2</v>
      </c>
      <c r="B5" s="66" t="s">
        <v>144</v>
      </c>
      <c r="C5" s="67" t="s">
        <v>146</v>
      </c>
      <c r="D5" s="67">
        <v>1</v>
      </c>
      <c r="E5" s="158"/>
      <c r="F5" s="71">
        <v>0</v>
      </c>
      <c r="G5" s="71">
        <f t="shared" ref="G5:G11" si="0">D5*F5</f>
        <v>0</v>
      </c>
      <c r="H5" s="162">
        <v>0.18</v>
      </c>
      <c r="I5" s="71">
        <f t="shared" ref="I5:I11" si="1">G5*H5</f>
        <v>0</v>
      </c>
      <c r="J5" s="71">
        <f t="shared" ref="J5:J11" si="2">G5+I5</f>
        <v>0</v>
      </c>
      <c r="K5" s="168"/>
    </row>
    <row r="6" spans="1:11" ht="33">
      <c r="A6" s="66">
        <v>3</v>
      </c>
      <c r="B6" s="66" t="s">
        <v>257</v>
      </c>
      <c r="C6" s="67" t="s">
        <v>146</v>
      </c>
      <c r="D6" s="67">
        <v>1</v>
      </c>
      <c r="E6" s="158"/>
      <c r="F6" s="71">
        <v>0</v>
      </c>
      <c r="G6" s="71">
        <f t="shared" si="0"/>
        <v>0</v>
      </c>
      <c r="H6" s="162">
        <v>0.18</v>
      </c>
      <c r="I6" s="71">
        <f t="shared" si="1"/>
        <v>0</v>
      </c>
      <c r="J6" s="71">
        <f t="shared" si="2"/>
        <v>0</v>
      </c>
      <c r="K6" s="168"/>
    </row>
    <row r="7" spans="1:11" ht="33">
      <c r="A7" s="66">
        <v>4</v>
      </c>
      <c r="B7" s="66" t="s">
        <v>145</v>
      </c>
      <c r="C7" s="67" t="s">
        <v>146</v>
      </c>
      <c r="D7" s="67">
        <v>1</v>
      </c>
      <c r="E7" s="158"/>
      <c r="F7" s="71">
        <v>0</v>
      </c>
      <c r="G7" s="71">
        <f t="shared" si="0"/>
        <v>0</v>
      </c>
      <c r="H7" s="162">
        <v>0.18</v>
      </c>
      <c r="I7" s="71">
        <f t="shared" si="1"/>
        <v>0</v>
      </c>
      <c r="J7" s="71">
        <f t="shared" si="2"/>
        <v>0</v>
      </c>
      <c r="K7" s="168"/>
    </row>
    <row r="8" spans="1:11" ht="33">
      <c r="A8" s="66">
        <v>5</v>
      </c>
      <c r="B8" s="66" t="s">
        <v>218</v>
      </c>
      <c r="C8" s="67" t="s">
        <v>146</v>
      </c>
      <c r="D8" s="67">
        <v>1</v>
      </c>
      <c r="E8" s="158"/>
      <c r="F8" s="71">
        <v>0</v>
      </c>
      <c r="G8" s="71">
        <f t="shared" si="0"/>
        <v>0</v>
      </c>
      <c r="H8" s="162">
        <v>0.18</v>
      </c>
      <c r="I8" s="71">
        <f t="shared" si="1"/>
        <v>0</v>
      </c>
      <c r="J8" s="71">
        <f t="shared" si="2"/>
        <v>0</v>
      </c>
      <c r="K8" s="393" t="s">
        <v>291</v>
      </c>
    </row>
    <row r="9" spans="1:11" ht="33">
      <c r="A9" s="66">
        <v>6</v>
      </c>
      <c r="B9" s="66" t="s">
        <v>219</v>
      </c>
      <c r="C9" s="67" t="s">
        <v>146</v>
      </c>
      <c r="D9" s="67">
        <v>1</v>
      </c>
      <c r="E9" s="158"/>
      <c r="F9" s="71">
        <v>0</v>
      </c>
      <c r="G9" s="71">
        <f t="shared" si="0"/>
        <v>0</v>
      </c>
      <c r="H9" s="162">
        <v>0.18</v>
      </c>
      <c r="I9" s="71">
        <f t="shared" si="1"/>
        <v>0</v>
      </c>
      <c r="J9" s="71">
        <f t="shared" si="2"/>
        <v>0</v>
      </c>
      <c r="K9" s="394"/>
    </row>
    <row r="10" spans="1:11" ht="33">
      <c r="A10" s="66">
        <v>7</v>
      </c>
      <c r="B10" s="66" t="s">
        <v>220</v>
      </c>
      <c r="C10" s="67" t="s">
        <v>146</v>
      </c>
      <c r="D10" s="67">
        <v>1</v>
      </c>
      <c r="E10" s="158"/>
      <c r="F10" s="71">
        <v>0</v>
      </c>
      <c r="G10" s="71">
        <f t="shared" si="0"/>
        <v>0</v>
      </c>
      <c r="H10" s="162">
        <v>0.18</v>
      </c>
      <c r="I10" s="71">
        <f t="shared" si="1"/>
        <v>0</v>
      </c>
      <c r="J10" s="71">
        <f t="shared" si="2"/>
        <v>0</v>
      </c>
      <c r="K10" s="394"/>
    </row>
    <row r="11" spans="1:11" ht="33">
      <c r="A11" s="66">
        <v>8</v>
      </c>
      <c r="B11" s="66" t="s">
        <v>225</v>
      </c>
      <c r="C11" s="67" t="s">
        <v>146</v>
      </c>
      <c r="D11" s="67">
        <v>1</v>
      </c>
      <c r="E11" s="158"/>
      <c r="F11" s="71">
        <v>0</v>
      </c>
      <c r="G11" s="71">
        <f t="shared" si="0"/>
        <v>0</v>
      </c>
      <c r="H11" s="162">
        <v>0.18</v>
      </c>
      <c r="I11" s="71">
        <f t="shared" si="1"/>
        <v>0</v>
      </c>
      <c r="J11" s="71">
        <f t="shared" si="2"/>
        <v>0</v>
      </c>
      <c r="K11" s="395"/>
    </row>
    <row r="12" spans="1:11" ht="16.5">
      <c r="A12" s="66"/>
      <c r="B12" s="66"/>
      <c r="C12" s="67"/>
      <c r="D12" s="67"/>
      <c r="E12" s="158"/>
      <c r="F12" s="67"/>
      <c r="G12" s="67"/>
      <c r="H12" s="163"/>
      <c r="I12" s="67"/>
      <c r="J12" s="71"/>
      <c r="K12" s="168"/>
    </row>
    <row r="13" spans="1:11" ht="16.5">
      <c r="A13" s="69"/>
      <c r="B13" s="69"/>
      <c r="C13" s="70"/>
      <c r="D13" s="70"/>
      <c r="E13" s="158"/>
      <c r="F13" s="92"/>
      <c r="G13" s="92">
        <f t="shared" ref="G13:J13" si="3">SUM(G4:G12)</f>
        <v>0</v>
      </c>
      <c r="H13" s="92"/>
      <c r="I13" s="92">
        <f t="shared" si="3"/>
        <v>0</v>
      </c>
      <c r="J13" s="92">
        <f t="shared" si="3"/>
        <v>0</v>
      </c>
      <c r="K13" s="169"/>
    </row>
    <row r="14" spans="1:11" ht="16.5">
      <c r="A14" s="69"/>
      <c r="B14" s="238"/>
      <c r="C14" s="239"/>
      <c r="D14" s="239"/>
      <c r="E14" s="240"/>
      <c r="F14" s="239"/>
      <c r="G14" s="239"/>
      <c r="H14" s="241"/>
      <c r="I14" s="239"/>
      <c r="J14" s="242"/>
      <c r="K14" s="243"/>
    </row>
    <row r="15" spans="1:11" ht="16.5">
      <c r="A15" s="66"/>
      <c r="B15" s="387" t="s">
        <v>331</v>
      </c>
      <c r="C15" s="388"/>
      <c r="D15" s="388"/>
      <c r="E15" s="388"/>
      <c r="F15" s="388"/>
      <c r="G15" s="388"/>
      <c r="H15" s="388"/>
      <c r="I15" s="388"/>
      <c r="J15" s="388"/>
      <c r="K15" s="389"/>
    </row>
    <row r="16" spans="1:11" ht="33">
      <c r="A16" s="69" t="s">
        <v>142</v>
      </c>
      <c r="B16" s="69" t="s">
        <v>185</v>
      </c>
      <c r="C16" s="70" t="s">
        <v>49</v>
      </c>
      <c r="D16" s="70" t="s">
        <v>192</v>
      </c>
      <c r="E16" s="158"/>
      <c r="F16" s="159" t="s">
        <v>207</v>
      </c>
      <c r="G16" s="70" t="s">
        <v>327</v>
      </c>
      <c r="H16" s="161" t="s">
        <v>320</v>
      </c>
      <c r="I16" s="70" t="s">
        <v>321</v>
      </c>
      <c r="J16" s="70" t="s">
        <v>208</v>
      </c>
      <c r="K16" s="69" t="s">
        <v>9</v>
      </c>
    </row>
    <row r="17" spans="1:11" ht="16.5">
      <c r="A17" s="66">
        <v>4</v>
      </c>
      <c r="B17" s="66" t="s">
        <v>221</v>
      </c>
      <c r="C17" s="67" t="s">
        <v>194</v>
      </c>
      <c r="D17" s="67">
        <v>1</v>
      </c>
      <c r="E17" s="158"/>
      <c r="F17" s="71">
        <v>0</v>
      </c>
      <c r="G17" s="71">
        <f t="shared" ref="G17:G32" si="4">D17*F17</f>
        <v>0</v>
      </c>
      <c r="H17" s="162">
        <v>0.18</v>
      </c>
      <c r="I17" s="71">
        <f t="shared" ref="I17:I32" si="5">G17*H17</f>
        <v>0</v>
      </c>
      <c r="J17" s="71">
        <f t="shared" ref="J17:J32" si="6">G17+I17</f>
        <v>0</v>
      </c>
      <c r="K17" s="168"/>
    </row>
    <row r="18" spans="1:11" ht="16.5">
      <c r="A18" s="66">
        <v>5</v>
      </c>
      <c r="B18" s="66" t="s">
        <v>222</v>
      </c>
      <c r="C18" s="67" t="s">
        <v>194</v>
      </c>
      <c r="D18" s="67">
        <v>1</v>
      </c>
      <c r="E18" s="158"/>
      <c r="F18" s="71">
        <v>0</v>
      </c>
      <c r="G18" s="71">
        <f t="shared" si="4"/>
        <v>0</v>
      </c>
      <c r="H18" s="162">
        <v>0.18</v>
      </c>
      <c r="I18" s="71">
        <f t="shared" si="5"/>
        <v>0</v>
      </c>
      <c r="J18" s="71">
        <f t="shared" si="6"/>
        <v>0</v>
      </c>
      <c r="K18" s="168"/>
    </row>
    <row r="19" spans="1:11" ht="16.5">
      <c r="A19" s="66">
        <v>6</v>
      </c>
      <c r="B19" s="66" t="s">
        <v>223</v>
      </c>
      <c r="C19" s="67" t="s">
        <v>194</v>
      </c>
      <c r="D19" s="67">
        <v>1</v>
      </c>
      <c r="E19" s="158"/>
      <c r="F19" s="71">
        <v>0</v>
      </c>
      <c r="G19" s="71">
        <f t="shared" si="4"/>
        <v>0</v>
      </c>
      <c r="H19" s="162">
        <v>0.18</v>
      </c>
      <c r="I19" s="71">
        <f t="shared" si="5"/>
        <v>0</v>
      </c>
      <c r="J19" s="71">
        <f t="shared" si="6"/>
        <v>0</v>
      </c>
      <c r="K19" s="168"/>
    </row>
    <row r="20" spans="1:11" ht="16.5">
      <c r="A20" s="66">
        <v>7</v>
      </c>
      <c r="B20" s="66" t="s">
        <v>224</v>
      </c>
      <c r="C20" s="67" t="s">
        <v>194</v>
      </c>
      <c r="D20" s="67">
        <v>1</v>
      </c>
      <c r="E20" s="158"/>
      <c r="F20" s="71">
        <v>0</v>
      </c>
      <c r="G20" s="71">
        <f t="shared" si="4"/>
        <v>0</v>
      </c>
      <c r="H20" s="162">
        <v>0.18</v>
      </c>
      <c r="I20" s="71">
        <f t="shared" si="5"/>
        <v>0</v>
      </c>
      <c r="J20" s="71">
        <f t="shared" si="6"/>
        <v>0</v>
      </c>
      <c r="K20" s="168"/>
    </row>
    <row r="21" spans="1:11" ht="16.5">
      <c r="A21" s="66">
        <v>8</v>
      </c>
      <c r="B21" s="66" t="s">
        <v>226</v>
      </c>
      <c r="C21" s="67" t="s">
        <v>194</v>
      </c>
      <c r="D21" s="67">
        <v>1</v>
      </c>
      <c r="E21" s="158"/>
      <c r="F21" s="71">
        <v>0</v>
      </c>
      <c r="G21" s="71">
        <f t="shared" si="4"/>
        <v>0</v>
      </c>
      <c r="H21" s="162">
        <v>0.18</v>
      </c>
      <c r="I21" s="71">
        <f t="shared" si="5"/>
        <v>0</v>
      </c>
      <c r="J21" s="71">
        <f t="shared" si="6"/>
        <v>0</v>
      </c>
      <c r="K21" s="168"/>
    </row>
    <row r="22" spans="1:11" ht="16.5">
      <c r="A22" s="66">
        <v>9</v>
      </c>
      <c r="B22" s="66" t="s">
        <v>227</v>
      </c>
      <c r="C22" s="67" t="s">
        <v>194</v>
      </c>
      <c r="D22" s="67">
        <v>1</v>
      </c>
      <c r="E22" s="158"/>
      <c r="F22" s="71">
        <v>0</v>
      </c>
      <c r="G22" s="71">
        <f t="shared" si="4"/>
        <v>0</v>
      </c>
      <c r="H22" s="162">
        <v>0.18</v>
      </c>
      <c r="I22" s="71">
        <f t="shared" si="5"/>
        <v>0</v>
      </c>
      <c r="J22" s="71">
        <f t="shared" si="6"/>
        <v>0</v>
      </c>
      <c r="K22" s="168"/>
    </row>
    <row r="23" spans="1:11" ht="16.5">
      <c r="A23" s="66">
        <v>10</v>
      </c>
      <c r="B23" s="66" t="s">
        <v>228</v>
      </c>
      <c r="C23" s="67" t="s">
        <v>194</v>
      </c>
      <c r="D23" s="67">
        <v>1</v>
      </c>
      <c r="E23" s="158"/>
      <c r="F23" s="71">
        <v>0</v>
      </c>
      <c r="G23" s="71">
        <f t="shared" si="4"/>
        <v>0</v>
      </c>
      <c r="H23" s="162">
        <v>0.18</v>
      </c>
      <c r="I23" s="71">
        <f t="shared" si="5"/>
        <v>0</v>
      </c>
      <c r="J23" s="71">
        <f t="shared" si="6"/>
        <v>0</v>
      </c>
      <c r="K23" s="168"/>
    </row>
    <row r="24" spans="1:11" ht="16.5">
      <c r="A24" s="66">
        <v>11</v>
      </c>
      <c r="B24" s="66" t="s">
        <v>229</v>
      </c>
      <c r="C24" s="67" t="s">
        <v>194</v>
      </c>
      <c r="D24" s="67">
        <v>1</v>
      </c>
      <c r="E24" s="158"/>
      <c r="F24" s="71">
        <v>0</v>
      </c>
      <c r="G24" s="71">
        <f t="shared" si="4"/>
        <v>0</v>
      </c>
      <c r="H24" s="162">
        <v>0.18</v>
      </c>
      <c r="I24" s="71">
        <f t="shared" si="5"/>
        <v>0</v>
      </c>
      <c r="J24" s="71">
        <f t="shared" si="6"/>
        <v>0</v>
      </c>
      <c r="K24" s="168"/>
    </row>
    <row r="25" spans="1:11" ht="16.5">
      <c r="A25" s="66">
        <v>12</v>
      </c>
      <c r="B25" s="66" t="s">
        <v>230</v>
      </c>
      <c r="C25" s="67" t="s">
        <v>194</v>
      </c>
      <c r="D25" s="67">
        <v>1</v>
      </c>
      <c r="E25" s="158"/>
      <c r="F25" s="71">
        <v>0</v>
      </c>
      <c r="G25" s="71">
        <f t="shared" si="4"/>
        <v>0</v>
      </c>
      <c r="H25" s="162">
        <v>0.18</v>
      </c>
      <c r="I25" s="71">
        <f t="shared" si="5"/>
        <v>0</v>
      </c>
      <c r="J25" s="71">
        <f t="shared" si="6"/>
        <v>0</v>
      </c>
      <c r="K25" s="168"/>
    </row>
    <row r="26" spans="1:11" ht="16.5">
      <c r="A26" s="66">
        <v>13</v>
      </c>
      <c r="B26" s="66" t="s">
        <v>231</v>
      </c>
      <c r="C26" s="67" t="s">
        <v>194</v>
      </c>
      <c r="D26" s="67">
        <v>1</v>
      </c>
      <c r="E26" s="158"/>
      <c r="F26" s="71">
        <v>0</v>
      </c>
      <c r="G26" s="71">
        <f t="shared" si="4"/>
        <v>0</v>
      </c>
      <c r="H26" s="162">
        <v>0.18</v>
      </c>
      <c r="I26" s="71">
        <f t="shared" si="5"/>
        <v>0</v>
      </c>
      <c r="J26" s="71">
        <f t="shared" si="6"/>
        <v>0</v>
      </c>
      <c r="K26" s="168"/>
    </row>
    <row r="27" spans="1:11" ht="16.5">
      <c r="A27" s="66">
        <v>14</v>
      </c>
      <c r="B27" s="66" t="s">
        <v>232</v>
      </c>
      <c r="C27" s="67" t="s">
        <v>194</v>
      </c>
      <c r="D27" s="67">
        <v>1</v>
      </c>
      <c r="E27" s="158"/>
      <c r="F27" s="71">
        <v>0</v>
      </c>
      <c r="G27" s="71">
        <f t="shared" si="4"/>
        <v>0</v>
      </c>
      <c r="H27" s="162">
        <v>0.18</v>
      </c>
      <c r="I27" s="71">
        <f t="shared" si="5"/>
        <v>0</v>
      </c>
      <c r="J27" s="71">
        <f t="shared" si="6"/>
        <v>0</v>
      </c>
      <c r="K27" s="168"/>
    </row>
    <row r="28" spans="1:11" ht="16.5">
      <c r="A28" s="66">
        <v>15</v>
      </c>
      <c r="B28" s="66" t="s">
        <v>233</v>
      </c>
      <c r="C28" s="67" t="s">
        <v>194</v>
      </c>
      <c r="D28" s="67">
        <v>1</v>
      </c>
      <c r="E28" s="158"/>
      <c r="F28" s="71">
        <v>0</v>
      </c>
      <c r="G28" s="71">
        <f t="shared" si="4"/>
        <v>0</v>
      </c>
      <c r="H28" s="162">
        <v>0.18</v>
      </c>
      <c r="I28" s="71">
        <f t="shared" si="5"/>
        <v>0</v>
      </c>
      <c r="J28" s="71">
        <f t="shared" si="6"/>
        <v>0</v>
      </c>
      <c r="K28" s="168"/>
    </row>
    <row r="29" spans="1:11" ht="16.5">
      <c r="A29" s="66">
        <v>12</v>
      </c>
      <c r="B29" s="66" t="s">
        <v>234</v>
      </c>
      <c r="C29" s="67" t="s">
        <v>194</v>
      </c>
      <c r="D29" s="67">
        <v>1</v>
      </c>
      <c r="E29" s="158"/>
      <c r="F29" s="71">
        <v>0</v>
      </c>
      <c r="G29" s="71">
        <f t="shared" si="4"/>
        <v>0</v>
      </c>
      <c r="H29" s="162">
        <v>0.18</v>
      </c>
      <c r="I29" s="71">
        <f t="shared" si="5"/>
        <v>0</v>
      </c>
      <c r="J29" s="71">
        <f t="shared" si="6"/>
        <v>0</v>
      </c>
      <c r="K29" s="168"/>
    </row>
    <row r="30" spans="1:11" ht="16.5">
      <c r="A30" s="66">
        <v>13</v>
      </c>
      <c r="B30" s="66" t="s">
        <v>235</v>
      </c>
      <c r="C30" s="67" t="s">
        <v>194</v>
      </c>
      <c r="D30" s="67">
        <v>1</v>
      </c>
      <c r="E30" s="158"/>
      <c r="F30" s="71">
        <v>0</v>
      </c>
      <c r="G30" s="71">
        <f t="shared" si="4"/>
        <v>0</v>
      </c>
      <c r="H30" s="162">
        <v>0.18</v>
      </c>
      <c r="I30" s="71">
        <f t="shared" si="5"/>
        <v>0</v>
      </c>
      <c r="J30" s="71">
        <f t="shared" si="6"/>
        <v>0</v>
      </c>
      <c r="K30" s="168"/>
    </row>
    <row r="31" spans="1:11" ht="16.5">
      <c r="A31" s="66">
        <v>14</v>
      </c>
      <c r="B31" s="66" t="s">
        <v>236</v>
      </c>
      <c r="C31" s="67" t="s">
        <v>194</v>
      </c>
      <c r="D31" s="67">
        <v>1</v>
      </c>
      <c r="E31" s="158"/>
      <c r="F31" s="71">
        <v>0</v>
      </c>
      <c r="G31" s="71">
        <f t="shared" si="4"/>
        <v>0</v>
      </c>
      <c r="H31" s="162">
        <v>0.18</v>
      </c>
      <c r="I31" s="71">
        <f t="shared" si="5"/>
        <v>0</v>
      </c>
      <c r="J31" s="71">
        <f t="shared" si="6"/>
        <v>0</v>
      </c>
      <c r="K31" s="168"/>
    </row>
    <row r="32" spans="1:11" ht="16.5">
      <c r="A32" s="66">
        <v>15</v>
      </c>
      <c r="B32" s="66" t="s">
        <v>237</v>
      </c>
      <c r="C32" s="67" t="s">
        <v>194</v>
      </c>
      <c r="D32" s="67">
        <v>1</v>
      </c>
      <c r="E32" s="158"/>
      <c r="F32" s="71">
        <v>0</v>
      </c>
      <c r="G32" s="71">
        <f t="shared" si="4"/>
        <v>0</v>
      </c>
      <c r="H32" s="162">
        <v>0.18</v>
      </c>
      <c r="I32" s="71">
        <f t="shared" si="5"/>
        <v>0</v>
      </c>
      <c r="J32" s="71">
        <f t="shared" si="6"/>
        <v>0</v>
      </c>
      <c r="K32" s="168"/>
    </row>
    <row r="33" spans="1:11" ht="16.5">
      <c r="A33" s="69"/>
      <c r="B33" s="69" t="s">
        <v>4</v>
      </c>
      <c r="C33" s="70"/>
      <c r="D33" s="70"/>
      <c r="E33" s="158"/>
      <c r="F33" s="70"/>
      <c r="G33" s="92">
        <f>SUM(G17:G32)</f>
        <v>0</v>
      </c>
      <c r="H33" s="92"/>
      <c r="I33" s="92">
        <f t="shared" ref="I33:J33" si="7">SUM(I17:I32)</f>
        <v>0</v>
      </c>
      <c r="J33" s="92">
        <f t="shared" si="7"/>
        <v>0</v>
      </c>
      <c r="K33" s="167"/>
    </row>
    <row r="34" spans="1:11" ht="16.5">
      <c r="A34" s="69"/>
      <c r="B34" s="69"/>
      <c r="C34" s="70"/>
      <c r="D34" s="70"/>
      <c r="E34" s="70"/>
      <c r="F34" s="70"/>
      <c r="G34" s="70"/>
      <c r="H34" s="161"/>
      <c r="I34" s="70"/>
      <c r="J34" s="70"/>
      <c r="K34" s="167"/>
    </row>
    <row r="35" spans="1:11" ht="16.5">
      <c r="A35" s="73"/>
      <c r="B35" s="390" t="s">
        <v>329</v>
      </c>
      <c r="C35" s="391"/>
      <c r="D35" s="391"/>
      <c r="E35" s="391"/>
      <c r="F35" s="391"/>
      <c r="G35" s="391"/>
      <c r="H35" s="391"/>
      <c r="I35" s="391"/>
      <c r="J35" s="391"/>
      <c r="K35" s="392"/>
    </row>
    <row r="36" spans="1:11" ht="66">
      <c r="A36" s="75"/>
      <c r="B36" s="76" t="s">
        <v>8</v>
      </c>
      <c r="C36" s="77" t="s">
        <v>372</v>
      </c>
      <c r="D36" s="77" t="s">
        <v>10</v>
      </c>
      <c r="E36" s="77" t="s">
        <v>5</v>
      </c>
      <c r="F36" s="159" t="s">
        <v>207</v>
      </c>
      <c r="G36" s="70" t="s">
        <v>327</v>
      </c>
      <c r="H36" s="161" t="s">
        <v>320</v>
      </c>
      <c r="I36" s="70" t="s">
        <v>321</v>
      </c>
      <c r="J36" s="70" t="s">
        <v>208</v>
      </c>
      <c r="K36" s="69" t="s">
        <v>9</v>
      </c>
    </row>
    <row r="37" spans="1:11" ht="16.5">
      <c r="A37" s="79">
        <v>1</v>
      </c>
      <c r="B37" s="73" t="s">
        <v>1</v>
      </c>
      <c r="C37" s="74">
        <v>0</v>
      </c>
      <c r="D37" s="74">
        <v>0</v>
      </c>
      <c r="E37" s="80">
        <f t="shared" ref="E37:E45" si="8">C37*D37</f>
        <v>0</v>
      </c>
      <c r="F37" s="71">
        <v>0</v>
      </c>
      <c r="G37" s="71">
        <f>E37*F37</f>
        <v>0</v>
      </c>
      <c r="H37" s="162">
        <v>0.18</v>
      </c>
      <c r="I37" s="71">
        <f t="shared" ref="I37:I45" si="9">G37*H37</f>
        <v>0</v>
      </c>
      <c r="J37" s="71">
        <f t="shared" ref="J37:J45" si="10">G37+I37</f>
        <v>0</v>
      </c>
      <c r="K37" s="386" t="s">
        <v>13</v>
      </c>
    </row>
    <row r="38" spans="1:11" ht="16.5">
      <c r="A38" s="79">
        <v>2</v>
      </c>
      <c r="B38" s="73" t="s">
        <v>12</v>
      </c>
      <c r="C38" s="74">
        <v>0</v>
      </c>
      <c r="D38" s="74">
        <v>0</v>
      </c>
      <c r="E38" s="80">
        <f t="shared" si="8"/>
        <v>0</v>
      </c>
      <c r="F38" s="71">
        <v>0</v>
      </c>
      <c r="G38" s="71">
        <f t="shared" ref="G38:G45" si="11">D38*F38</f>
        <v>0</v>
      </c>
      <c r="H38" s="162">
        <v>0.18</v>
      </c>
      <c r="I38" s="71">
        <f t="shared" si="9"/>
        <v>0</v>
      </c>
      <c r="J38" s="71">
        <f t="shared" si="10"/>
        <v>0</v>
      </c>
      <c r="K38" s="386"/>
    </row>
    <row r="39" spans="1:11" ht="16.5">
      <c r="A39" s="79">
        <v>3</v>
      </c>
      <c r="B39" s="73" t="s">
        <v>6</v>
      </c>
      <c r="C39" s="74">
        <v>0</v>
      </c>
      <c r="D39" s="74">
        <v>0</v>
      </c>
      <c r="E39" s="80">
        <f t="shared" si="8"/>
        <v>0</v>
      </c>
      <c r="F39" s="71">
        <v>0</v>
      </c>
      <c r="G39" s="71">
        <f t="shared" si="11"/>
        <v>0</v>
      </c>
      <c r="H39" s="162">
        <v>0.18</v>
      </c>
      <c r="I39" s="71">
        <f t="shared" si="9"/>
        <v>0</v>
      </c>
      <c r="J39" s="71">
        <f t="shared" si="10"/>
        <v>0</v>
      </c>
      <c r="K39" s="386"/>
    </row>
    <row r="40" spans="1:11" ht="16.5">
      <c r="A40" s="79">
        <v>4</v>
      </c>
      <c r="B40" s="73" t="s">
        <v>7</v>
      </c>
      <c r="C40" s="74">
        <v>0</v>
      </c>
      <c r="D40" s="74">
        <v>0</v>
      </c>
      <c r="E40" s="80">
        <f t="shared" si="8"/>
        <v>0</v>
      </c>
      <c r="F40" s="71">
        <v>0</v>
      </c>
      <c r="G40" s="71">
        <f t="shared" si="11"/>
        <v>0</v>
      </c>
      <c r="H40" s="162">
        <v>0.18</v>
      </c>
      <c r="I40" s="71">
        <f t="shared" si="9"/>
        <v>0</v>
      </c>
      <c r="J40" s="71">
        <f t="shared" si="10"/>
        <v>0</v>
      </c>
      <c r="K40" s="386"/>
    </row>
    <row r="41" spans="1:11" ht="16.5">
      <c r="A41" s="79">
        <v>5</v>
      </c>
      <c r="B41" s="73" t="s">
        <v>11</v>
      </c>
      <c r="C41" s="74">
        <v>0</v>
      </c>
      <c r="D41" s="74">
        <v>0</v>
      </c>
      <c r="E41" s="80">
        <f t="shared" si="8"/>
        <v>0</v>
      </c>
      <c r="F41" s="71">
        <v>0</v>
      </c>
      <c r="G41" s="71">
        <f t="shared" si="11"/>
        <v>0</v>
      </c>
      <c r="H41" s="162">
        <v>0.18</v>
      </c>
      <c r="I41" s="71">
        <f t="shared" si="9"/>
        <v>0</v>
      </c>
      <c r="J41" s="71">
        <f t="shared" si="10"/>
        <v>0</v>
      </c>
      <c r="K41" s="386"/>
    </row>
    <row r="42" spans="1:11" ht="16.5">
      <c r="A42" s="79">
        <v>6</v>
      </c>
      <c r="B42" s="73" t="s">
        <v>47</v>
      </c>
      <c r="C42" s="74">
        <v>0</v>
      </c>
      <c r="D42" s="74">
        <v>0</v>
      </c>
      <c r="E42" s="80">
        <f t="shared" si="8"/>
        <v>0</v>
      </c>
      <c r="F42" s="71">
        <v>0</v>
      </c>
      <c r="G42" s="71">
        <f t="shared" si="11"/>
        <v>0</v>
      </c>
      <c r="H42" s="162">
        <v>0.18</v>
      </c>
      <c r="I42" s="71">
        <f t="shared" si="9"/>
        <v>0</v>
      </c>
      <c r="J42" s="71">
        <f t="shared" si="10"/>
        <v>0</v>
      </c>
      <c r="K42" s="386"/>
    </row>
    <row r="43" spans="1:11" ht="16.5">
      <c r="A43" s="79">
        <v>7</v>
      </c>
      <c r="B43" s="73" t="s">
        <v>20</v>
      </c>
      <c r="C43" s="74">
        <v>0</v>
      </c>
      <c r="D43" s="74">
        <v>0</v>
      </c>
      <c r="E43" s="80">
        <f t="shared" si="8"/>
        <v>0</v>
      </c>
      <c r="F43" s="71">
        <v>0</v>
      </c>
      <c r="G43" s="71">
        <f t="shared" si="11"/>
        <v>0</v>
      </c>
      <c r="H43" s="162">
        <v>0.18</v>
      </c>
      <c r="I43" s="71">
        <f t="shared" si="9"/>
        <v>0</v>
      </c>
      <c r="J43" s="71">
        <f t="shared" si="10"/>
        <v>0</v>
      </c>
      <c r="K43" s="386"/>
    </row>
    <row r="44" spans="1:11" ht="16.5">
      <c r="A44" s="79">
        <v>8</v>
      </c>
      <c r="B44" s="73" t="s">
        <v>2</v>
      </c>
      <c r="C44" s="74">
        <v>0</v>
      </c>
      <c r="D44" s="74">
        <v>0</v>
      </c>
      <c r="E44" s="80">
        <f t="shared" si="8"/>
        <v>0</v>
      </c>
      <c r="F44" s="71">
        <v>0</v>
      </c>
      <c r="G44" s="71">
        <f t="shared" si="11"/>
        <v>0</v>
      </c>
      <c r="H44" s="162">
        <v>0.18</v>
      </c>
      <c r="I44" s="71">
        <f t="shared" si="9"/>
        <v>0</v>
      </c>
      <c r="J44" s="71">
        <f t="shared" si="10"/>
        <v>0</v>
      </c>
      <c r="K44" s="386"/>
    </row>
    <row r="45" spans="1:11" ht="16.5">
      <c r="A45" s="79">
        <v>9</v>
      </c>
      <c r="B45" s="82" t="s">
        <v>210</v>
      </c>
      <c r="C45" s="74">
        <v>0</v>
      </c>
      <c r="D45" s="74">
        <v>0</v>
      </c>
      <c r="E45" s="80">
        <f t="shared" si="8"/>
        <v>0</v>
      </c>
      <c r="F45" s="71">
        <v>0</v>
      </c>
      <c r="G45" s="71">
        <f t="shared" si="11"/>
        <v>0</v>
      </c>
      <c r="H45" s="162">
        <v>0.18</v>
      </c>
      <c r="I45" s="71">
        <f t="shared" si="9"/>
        <v>0</v>
      </c>
      <c r="J45" s="71">
        <f t="shared" si="10"/>
        <v>0</v>
      </c>
      <c r="K45" s="386"/>
    </row>
    <row r="46" spans="1:11" ht="16.5">
      <c r="A46" s="76"/>
      <c r="B46" s="76"/>
      <c r="C46" s="77">
        <f>SUM(C37:C44)</f>
        <v>0</v>
      </c>
      <c r="D46" s="77"/>
      <c r="E46" s="81">
        <f>SUM(E37:E44)</f>
        <v>0</v>
      </c>
      <c r="F46" s="78"/>
      <c r="G46" s="78">
        <f>SUM(G37:G45)</f>
        <v>0</v>
      </c>
      <c r="H46" s="78"/>
      <c r="I46" s="78">
        <f t="shared" ref="I46:J46" si="12">SUM(I37:I45)</f>
        <v>0</v>
      </c>
      <c r="J46" s="78">
        <f t="shared" si="12"/>
        <v>0</v>
      </c>
      <c r="K46" s="69"/>
    </row>
    <row r="47" spans="1:11" ht="16.5">
      <c r="A47" s="73"/>
      <c r="B47" s="390" t="s">
        <v>332</v>
      </c>
      <c r="C47" s="391"/>
      <c r="D47" s="391"/>
      <c r="E47" s="391"/>
      <c r="F47" s="391"/>
      <c r="G47" s="391"/>
      <c r="H47" s="391"/>
      <c r="I47" s="391"/>
      <c r="J47" s="391"/>
      <c r="K47" s="392"/>
    </row>
    <row r="48" spans="1:11" ht="66">
      <c r="A48" s="75"/>
      <c r="B48" s="76" t="s">
        <v>133</v>
      </c>
      <c r="C48" s="77" t="s">
        <v>372</v>
      </c>
      <c r="D48" s="77" t="s">
        <v>10</v>
      </c>
      <c r="E48" s="77" t="s">
        <v>5</v>
      </c>
      <c r="F48" s="159" t="s">
        <v>207</v>
      </c>
      <c r="G48" s="70" t="s">
        <v>327</v>
      </c>
      <c r="H48" s="161" t="s">
        <v>320</v>
      </c>
      <c r="I48" s="70" t="s">
        <v>321</v>
      </c>
      <c r="J48" s="70" t="s">
        <v>208</v>
      </c>
      <c r="K48" s="69" t="s">
        <v>9</v>
      </c>
    </row>
    <row r="49" spans="1:11" ht="16.5">
      <c r="A49" s="79">
        <v>1</v>
      </c>
      <c r="B49" s="82" t="s">
        <v>1</v>
      </c>
      <c r="C49" s="74">
        <v>0</v>
      </c>
      <c r="D49" s="74">
        <v>0</v>
      </c>
      <c r="E49" s="80">
        <v>0</v>
      </c>
      <c r="F49" s="71">
        <v>0</v>
      </c>
      <c r="G49" s="71">
        <f t="shared" ref="G49:G62" si="13">E49*F49</f>
        <v>0</v>
      </c>
      <c r="H49" s="162">
        <v>0.18</v>
      </c>
      <c r="I49" s="71">
        <f t="shared" ref="I49:I62" si="14">G49*H49</f>
        <v>0</v>
      </c>
      <c r="J49" s="71">
        <f t="shared" ref="J49:J62" si="15">G49+I49</f>
        <v>0</v>
      </c>
      <c r="K49" s="386" t="s">
        <v>373</v>
      </c>
    </row>
    <row r="50" spans="1:11" ht="16.5">
      <c r="A50" s="79">
        <v>2</v>
      </c>
      <c r="B50" s="82" t="s">
        <v>34</v>
      </c>
      <c r="C50" s="74">
        <v>0</v>
      </c>
      <c r="D50" s="74">
        <v>0</v>
      </c>
      <c r="E50" s="80">
        <f t="shared" ref="E50:E62" si="16">C50*D50</f>
        <v>0</v>
      </c>
      <c r="F50" s="71">
        <v>0</v>
      </c>
      <c r="G50" s="71">
        <f t="shared" si="13"/>
        <v>0</v>
      </c>
      <c r="H50" s="162">
        <v>0.18</v>
      </c>
      <c r="I50" s="71">
        <f t="shared" si="14"/>
        <v>0</v>
      </c>
      <c r="J50" s="71">
        <f t="shared" si="15"/>
        <v>0</v>
      </c>
      <c r="K50" s="386"/>
    </row>
    <row r="51" spans="1:11" ht="16.5">
      <c r="A51" s="79">
        <v>3</v>
      </c>
      <c r="B51" s="82" t="s">
        <v>195</v>
      </c>
      <c r="C51" s="74">
        <v>0</v>
      </c>
      <c r="D51" s="74">
        <v>0</v>
      </c>
      <c r="E51" s="80">
        <f t="shared" si="16"/>
        <v>0</v>
      </c>
      <c r="F51" s="71">
        <v>0</v>
      </c>
      <c r="G51" s="71">
        <f t="shared" si="13"/>
        <v>0</v>
      </c>
      <c r="H51" s="162">
        <v>0.18</v>
      </c>
      <c r="I51" s="71">
        <f t="shared" si="14"/>
        <v>0</v>
      </c>
      <c r="J51" s="71">
        <f t="shared" si="15"/>
        <v>0</v>
      </c>
      <c r="K51" s="386"/>
    </row>
    <row r="52" spans="1:11" ht="16.5">
      <c r="A52" s="79">
        <v>4</v>
      </c>
      <c r="B52" s="82" t="s">
        <v>32</v>
      </c>
      <c r="C52" s="74">
        <v>0</v>
      </c>
      <c r="D52" s="74">
        <v>0</v>
      </c>
      <c r="E52" s="80">
        <f t="shared" si="16"/>
        <v>0</v>
      </c>
      <c r="F52" s="71">
        <v>0</v>
      </c>
      <c r="G52" s="71">
        <f t="shared" si="13"/>
        <v>0</v>
      </c>
      <c r="H52" s="162">
        <v>0.18</v>
      </c>
      <c r="I52" s="71">
        <f t="shared" si="14"/>
        <v>0</v>
      </c>
      <c r="J52" s="71">
        <f t="shared" si="15"/>
        <v>0</v>
      </c>
      <c r="K52" s="386"/>
    </row>
    <row r="53" spans="1:11" ht="16.5">
      <c r="A53" s="79">
        <v>5</v>
      </c>
      <c r="B53" s="82" t="s">
        <v>33</v>
      </c>
      <c r="C53" s="74">
        <v>0</v>
      </c>
      <c r="D53" s="74">
        <v>0</v>
      </c>
      <c r="E53" s="80">
        <f t="shared" si="16"/>
        <v>0</v>
      </c>
      <c r="F53" s="71">
        <v>0</v>
      </c>
      <c r="G53" s="71">
        <f t="shared" si="13"/>
        <v>0</v>
      </c>
      <c r="H53" s="162">
        <v>0.18</v>
      </c>
      <c r="I53" s="71">
        <f t="shared" si="14"/>
        <v>0</v>
      </c>
      <c r="J53" s="71">
        <f t="shared" si="15"/>
        <v>0</v>
      </c>
      <c r="K53" s="386"/>
    </row>
    <row r="54" spans="1:11" ht="16.5">
      <c r="A54" s="79">
        <v>6</v>
      </c>
      <c r="B54" s="82" t="s">
        <v>44</v>
      </c>
      <c r="C54" s="74">
        <v>0</v>
      </c>
      <c r="D54" s="74">
        <v>0</v>
      </c>
      <c r="E54" s="80">
        <f t="shared" si="16"/>
        <v>0</v>
      </c>
      <c r="F54" s="71">
        <v>0</v>
      </c>
      <c r="G54" s="71">
        <f t="shared" si="13"/>
        <v>0</v>
      </c>
      <c r="H54" s="162">
        <v>0.18</v>
      </c>
      <c r="I54" s="71">
        <f t="shared" si="14"/>
        <v>0</v>
      </c>
      <c r="J54" s="71">
        <f t="shared" si="15"/>
        <v>0</v>
      </c>
      <c r="K54" s="386"/>
    </row>
    <row r="55" spans="1:11" ht="16.5">
      <c r="A55" s="79">
        <v>7</v>
      </c>
      <c r="B55" s="82" t="s">
        <v>45</v>
      </c>
      <c r="C55" s="74">
        <v>0</v>
      </c>
      <c r="D55" s="74">
        <v>0</v>
      </c>
      <c r="E55" s="80">
        <f t="shared" si="16"/>
        <v>0</v>
      </c>
      <c r="F55" s="71">
        <v>0</v>
      </c>
      <c r="G55" s="71">
        <f t="shared" si="13"/>
        <v>0</v>
      </c>
      <c r="H55" s="162">
        <v>0.18</v>
      </c>
      <c r="I55" s="71">
        <f t="shared" si="14"/>
        <v>0</v>
      </c>
      <c r="J55" s="71">
        <f t="shared" si="15"/>
        <v>0</v>
      </c>
      <c r="K55" s="386"/>
    </row>
    <row r="56" spans="1:11" ht="16.5">
      <c r="A56" s="79">
        <v>8</v>
      </c>
      <c r="B56" s="82" t="s">
        <v>14</v>
      </c>
      <c r="C56" s="74">
        <v>0</v>
      </c>
      <c r="D56" s="74">
        <v>0</v>
      </c>
      <c r="E56" s="80">
        <f t="shared" si="16"/>
        <v>0</v>
      </c>
      <c r="F56" s="71">
        <v>0</v>
      </c>
      <c r="G56" s="71">
        <f t="shared" si="13"/>
        <v>0</v>
      </c>
      <c r="H56" s="162">
        <v>0.18</v>
      </c>
      <c r="I56" s="71">
        <f t="shared" si="14"/>
        <v>0</v>
      </c>
      <c r="J56" s="71">
        <f t="shared" si="15"/>
        <v>0</v>
      </c>
      <c r="K56" s="386"/>
    </row>
    <row r="57" spans="1:11" ht="16.5">
      <c r="A57" s="79">
        <v>9</v>
      </c>
      <c r="B57" s="82" t="s">
        <v>15</v>
      </c>
      <c r="C57" s="74">
        <v>0</v>
      </c>
      <c r="D57" s="74">
        <v>0</v>
      </c>
      <c r="E57" s="80">
        <f t="shared" si="16"/>
        <v>0</v>
      </c>
      <c r="F57" s="71">
        <v>0</v>
      </c>
      <c r="G57" s="71">
        <f t="shared" si="13"/>
        <v>0</v>
      </c>
      <c r="H57" s="162">
        <v>0.18</v>
      </c>
      <c r="I57" s="71">
        <f t="shared" si="14"/>
        <v>0</v>
      </c>
      <c r="J57" s="71">
        <f t="shared" si="15"/>
        <v>0</v>
      </c>
      <c r="K57" s="386"/>
    </row>
    <row r="58" spans="1:11" ht="16.5">
      <c r="A58" s="79">
        <v>10</v>
      </c>
      <c r="B58" s="82" t="s">
        <v>16</v>
      </c>
      <c r="C58" s="74">
        <v>0</v>
      </c>
      <c r="D58" s="74">
        <v>0</v>
      </c>
      <c r="E58" s="80">
        <f t="shared" si="16"/>
        <v>0</v>
      </c>
      <c r="F58" s="71">
        <v>0</v>
      </c>
      <c r="G58" s="71">
        <f t="shared" si="13"/>
        <v>0</v>
      </c>
      <c r="H58" s="162">
        <v>0.18</v>
      </c>
      <c r="I58" s="71">
        <f t="shared" si="14"/>
        <v>0</v>
      </c>
      <c r="J58" s="71">
        <f t="shared" si="15"/>
        <v>0</v>
      </c>
      <c r="K58" s="386"/>
    </row>
    <row r="59" spans="1:11" ht="16.5">
      <c r="A59" s="79">
        <v>11</v>
      </c>
      <c r="B59" s="82" t="s">
        <v>17</v>
      </c>
      <c r="C59" s="74">
        <v>0</v>
      </c>
      <c r="D59" s="74">
        <v>0</v>
      </c>
      <c r="E59" s="80">
        <f t="shared" si="16"/>
        <v>0</v>
      </c>
      <c r="F59" s="71">
        <v>0</v>
      </c>
      <c r="G59" s="71">
        <f t="shared" si="13"/>
        <v>0</v>
      </c>
      <c r="H59" s="162">
        <v>0.18</v>
      </c>
      <c r="I59" s="71">
        <f t="shared" si="14"/>
        <v>0</v>
      </c>
      <c r="J59" s="71">
        <f t="shared" si="15"/>
        <v>0</v>
      </c>
      <c r="K59" s="386"/>
    </row>
    <row r="60" spans="1:11" ht="16.5">
      <c r="A60" s="79">
        <v>12</v>
      </c>
      <c r="B60" s="82" t="s">
        <v>20</v>
      </c>
      <c r="C60" s="74">
        <v>0</v>
      </c>
      <c r="D60" s="74">
        <v>0</v>
      </c>
      <c r="E60" s="80">
        <f t="shared" si="16"/>
        <v>0</v>
      </c>
      <c r="F60" s="71">
        <v>0</v>
      </c>
      <c r="G60" s="71">
        <f t="shared" si="13"/>
        <v>0</v>
      </c>
      <c r="H60" s="162">
        <v>0.18</v>
      </c>
      <c r="I60" s="71">
        <f t="shared" si="14"/>
        <v>0</v>
      </c>
      <c r="J60" s="71">
        <f t="shared" si="15"/>
        <v>0</v>
      </c>
      <c r="K60" s="386"/>
    </row>
    <row r="61" spans="1:11" ht="16.5">
      <c r="A61" s="79"/>
      <c r="B61" s="82" t="s">
        <v>19</v>
      </c>
      <c r="C61" s="74">
        <v>0</v>
      </c>
      <c r="D61" s="74">
        <v>0</v>
      </c>
      <c r="E61" s="80">
        <f t="shared" si="16"/>
        <v>0</v>
      </c>
      <c r="F61" s="71">
        <v>0</v>
      </c>
      <c r="G61" s="71">
        <f t="shared" si="13"/>
        <v>0</v>
      </c>
      <c r="H61" s="162">
        <v>0.18</v>
      </c>
      <c r="I61" s="71">
        <f t="shared" si="14"/>
        <v>0</v>
      </c>
      <c r="J61" s="71">
        <f t="shared" si="15"/>
        <v>0</v>
      </c>
      <c r="K61" s="66"/>
    </row>
    <row r="62" spans="1:11" ht="16.5">
      <c r="A62" s="79">
        <v>13</v>
      </c>
      <c r="B62" s="82" t="s">
        <v>211</v>
      </c>
      <c r="C62" s="74">
        <v>0</v>
      </c>
      <c r="D62" s="74">
        <v>0</v>
      </c>
      <c r="E62" s="80">
        <f t="shared" si="16"/>
        <v>0</v>
      </c>
      <c r="F62" s="71">
        <v>0</v>
      </c>
      <c r="G62" s="71">
        <f t="shared" si="13"/>
        <v>0</v>
      </c>
      <c r="H62" s="162">
        <v>0.18</v>
      </c>
      <c r="I62" s="71">
        <f t="shared" si="14"/>
        <v>0</v>
      </c>
      <c r="J62" s="71">
        <f t="shared" si="15"/>
        <v>0</v>
      </c>
      <c r="K62" s="66"/>
    </row>
    <row r="63" spans="1:11" s="237" customFormat="1" ht="17.25">
      <c r="A63" s="233"/>
      <c r="B63" s="233" t="s">
        <v>61</v>
      </c>
      <c r="C63" s="234">
        <f>SUM(C49:C61)</f>
        <v>0</v>
      </c>
      <c r="D63" s="234"/>
      <c r="E63" s="234">
        <f>SUM(E49:E61)</f>
        <v>0</v>
      </c>
      <c r="F63" s="235"/>
      <c r="G63" s="235">
        <f>SUM(G49:G62)</f>
        <v>0</v>
      </c>
      <c r="H63" s="235"/>
      <c r="I63" s="235">
        <f t="shared" ref="I63:J63" si="17">SUM(I49:I62)</f>
        <v>0</v>
      </c>
      <c r="J63" s="235">
        <f t="shared" si="17"/>
        <v>0</v>
      </c>
      <c r="K63" s="236"/>
    </row>
  </sheetData>
  <mergeCells count="7">
    <mergeCell ref="K37:K45"/>
    <mergeCell ref="K49:K60"/>
    <mergeCell ref="B2:K2"/>
    <mergeCell ref="B15:K15"/>
    <mergeCell ref="B35:K35"/>
    <mergeCell ref="B47:K47"/>
    <mergeCell ref="K8:K11"/>
  </mergeCells>
  <pageMargins left="0.7" right="0.7" top="0.75" bottom="0.75" header="0.3" footer="0.3"/>
  <pageSetup paperSize="9" scale="3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5"/>
  <sheetViews>
    <sheetView zoomScale="80" zoomScaleNormal="80" workbookViewId="0">
      <selection activeCell="A91" sqref="A91:I124"/>
    </sheetView>
  </sheetViews>
  <sheetFormatPr defaultRowHeight="16.5"/>
  <cols>
    <col min="1" max="1" width="6.875" style="60" customWidth="1"/>
    <col min="2" max="2" width="48.375" style="60" customWidth="1"/>
    <col min="3" max="3" width="18.75" style="132" bestFit="1" customWidth="1"/>
    <col min="4" max="4" width="16.75" style="135" bestFit="1" customWidth="1"/>
    <col min="5" max="5" width="18.375" style="135" bestFit="1" customWidth="1"/>
    <col min="6" max="6" width="16.75" style="135" customWidth="1"/>
    <col min="7" max="7" width="24" style="135" bestFit="1" customWidth="1"/>
    <col min="8" max="8" width="24.5" style="135" bestFit="1" customWidth="1"/>
    <col min="9" max="9" width="26.125" style="125" bestFit="1" customWidth="1"/>
    <col min="10" max="10" width="37.25" style="60" customWidth="1"/>
    <col min="11" max="11" width="17.5" style="60" bestFit="1" customWidth="1"/>
    <col min="12" max="12" width="17.375" style="60" bestFit="1" customWidth="1"/>
    <col min="13" max="13" width="15.875" style="60" bestFit="1" customWidth="1"/>
    <col min="14" max="14" width="17.5" style="60" bestFit="1" customWidth="1"/>
    <col min="15" max="15" width="7.75" style="60" bestFit="1" customWidth="1"/>
    <col min="16" max="16" width="15.875" style="60" bestFit="1" customWidth="1"/>
    <col min="17" max="17" width="17.5" style="60" bestFit="1" customWidth="1"/>
    <col min="18" max="18" width="7.75" style="60" bestFit="1" customWidth="1"/>
    <col min="19" max="19" width="15.875" style="60" bestFit="1" customWidth="1"/>
    <col min="20" max="20" width="17.5" style="60" bestFit="1" customWidth="1"/>
    <col min="21" max="21" width="21.5" style="60" bestFit="1" customWidth="1"/>
    <col min="22" max="16384" width="9" style="60"/>
  </cols>
  <sheetData>
    <row r="1" spans="1:9">
      <c r="B1" s="59"/>
      <c r="C1" s="124"/>
      <c r="D1" s="133"/>
      <c r="E1" s="136"/>
      <c r="F1" s="136"/>
      <c r="G1" s="136"/>
      <c r="H1" s="136"/>
    </row>
    <row r="2" spans="1:9">
      <c r="B2" s="399" t="s">
        <v>333</v>
      </c>
      <c r="C2" s="400"/>
      <c r="D2" s="400"/>
      <c r="E2" s="400"/>
      <c r="F2" s="400"/>
      <c r="G2" s="400"/>
      <c r="H2" s="400"/>
      <c r="I2" s="401"/>
    </row>
    <row r="3" spans="1:9" ht="33">
      <c r="A3" s="56" t="s">
        <v>158</v>
      </c>
      <c r="B3" s="57" t="s">
        <v>134</v>
      </c>
      <c r="C3" s="109" t="s">
        <v>28</v>
      </c>
      <c r="D3" s="159" t="s">
        <v>207</v>
      </c>
      <c r="E3" s="70" t="s">
        <v>327</v>
      </c>
      <c r="F3" s="161" t="s">
        <v>320</v>
      </c>
      <c r="G3" s="70" t="s">
        <v>321</v>
      </c>
      <c r="H3" s="78" t="s">
        <v>208</v>
      </c>
      <c r="I3" s="64" t="s">
        <v>9</v>
      </c>
    </row>
    <row r="4" spans="1:9">
      <c r="A4" s="56"/>
      <c r="B4" s="402" t="s">
        <v>25</v>
      </c>
      <c r="C4" s="402"/>
      <c r="D4" s="127"/>
      <c r="E4" s="127"/>
      <c r="F4" s="127"/>
      <c r="G4" s="127"/>
      <c r="H4" s="127"/>
      <c r="I4" s="126"/>
    </row>
    <row r="5" spans="1:9">
      <c r="A5" s="58">
        <v>1</v>
      </c>
      <c r="B5" s="59" t="s">
        <v>21</v>
      </c>
      <c r="C5" s="124">
        <v>4</v>
      </c>
      <c r="D5" s="126">
        <v>0</v>
      </c>
      <c r="E5" s="71">
        <f t="shared" ref="E5" si="0">C5*D5</f>
        <v>0</v>
      </c>
      <c r="F5" s="162">
        <v>0.18</v>
      </c>
      <c r="G5" s="71">
        <f t="shared" ref="G5" si="1">E5*F5</f>
        <v>0</v>
      </c>
      <c r="H5" s="71">
        <f t="shared" ref="H5" si="2">E5+G5</f>
        <v>0</v>
      </c>
      <c r="I5" s="396" t="s">
        <v>256</v>
      </c>
    </row>
    <row r="6" spans="1:9">
      <c r="A6" s="58">
        <v>2</v>
      </c>
      <c r="B6" s="59" t="s">
        <v>22</v>
      </c>
      <c r="C6" s="124">
        <v>4</v>
      </c>
      <c r="D6" s="126">
        <v>0</v>
      </c>
      <c r="E6" s="71">
        <f t="shared" ref="E6:E7" si="3">C6*D6</f>
        <v>0</v>
      </c>
      <c r="F6" s="162">
        <v>0.18</v>
      </c>
      <c r="G6" s="71">
        <f t="shared" ref="G6:G7" si="4">E6*F6</f>
        <v>0</v>
      </c>
      <c r="H6" s="71">
        <f t="shared" ref="H6:H7" si="5">E6+G6</f>
        <v>0</v>
      </c>
      <c r="I6" s="397"/>
    </row>
    <row r="7" spans="1:9">
      <c r="A7" s="58">
        <v>3</v>
      </c>
      <c r="B7" s="59" t="s">
        <v>24</v>
      </c>
      <c r="C7" s="124">
        <v>4</v>
      </c>
      <c r="D7" s="126">
        <v>0</v>
      </c>
      <c r="E7" s="71">
        <f t="shared" si="3"/>
        <v>0</v>
      </c>
      <c r="F7" s="162">
        <v>0.18</v>
      </c>
      <c r="G7" s="71">
        <f t="shared" si="4"/>
        <v>0</v>
      </c>
      <c r="H7" s="71">
        <f t="shared" si="5"/>
        <v>0</v>
      </c>
      <c r="I7" s="397"/>
    </row>
    <row r="8" spans="1:9">
      <c r="A8" s="58">
        <v>4</v>
      </c>
      <c r="B8" s="59" t="s">
        <v>50</v>
      </c>
      <c r="C8" s="124">
        <v>1</v>
      </c>
      <c r="D8" s="126">
        <v>0</v>
      </c>
      <c r="E8" s="71">
        <f t="shared" ref="E8:E45" si="6">C8*D8</f>
        <v>0</v>
      </c>
      <c r="F8" s="162">
        <v>0.18</v>
      </c>
      <c r="G8" s="71">
        <f t="shared" ref="G8:G45" si="7">E8*F8</f>
        <v>0</v>
      </c>
      <c r="H8" s="71">
        <f t="shared" ref="H8:H45" si="8">E8+G8</f>
        <v>0</v>
      </c>
      <c r="I8" s="397"/>
    </row>
    <row r="9" spans="1:9">
      <c r="A9" s="58">
        <v>5</v>
      </c>
      <c r="B9" s="59" t="s">
        <v>23</v>
      </c>
      <c r="C9" s="124">
        <v>1</v>
      </c>
      <c r="D9" s="126">
        <v>0</v>
      </c>
      <c r="E9" s="71">
        <f t="shared" si="6"/>
        <v>0</v>
      </c>
      <c r="F9" s="162">
        <v>0.18</v>
      </c>
      <c r="G9" s="71">
        <f t="shared" si="7"/>
        <v>0</v>
      </c>
      <c r="H9" s="71">
        <f t="shared" si="8"/>
        <v>0</v>
      </c>
      <c r="I9" s="397"/>
    </row>
    <row r="10" spans="1:9">
      <c r="A10" s="58">
        <v>6</v>
      </c>
      <c r="B10" s="59" t="s">
        <v>51</v>
      </c>
      <c r="C10" s="124">
        <v>1</v>
      </c>
      <c r="D10" s="126">
        <v>0</v>
      </c>
      <c r="E10" s="71">
        <f t="shared" si="6"/>
        <v>0</v>
      </c>
      <c r="F10" s="162">
        <v>0.18</v>
      </c>
      <c r="G10" s="71">
        <f t="shared" si="7"/>
        <v>0</v>
      </c>
      <c r="H10" s="71">
        <f t="shared" si="8"/>
        <v>0</v>
      </c>
      <c r="I10" s="397"/>
    </row>
    <row r="11" spans="1:9">
      <c r="A11" s="58">
        <v>7</v>
      </c>
      <c r="B11" s="59" t="s">
        <v>36</v>
      </c>
      <c r="C11" s="124">
        <v>1</v>
      </c>
      <c r="D11" s="126">
        <v>0</v>
      </c>
      <c r="E11" s="71">
        <f t="shared" si="6"/>
        <v>0</v>
      </c>
      <c r="F11" s="162">
        <v>0.18</v>
      </c>
      <c r="G11" s="71">
        <f t="shared" si="7"/>
        <v>0</v>
      </c>
      <c r="H11" s="71">
        <f t="shared" si="8"/>
        <v>0</v>
      </c>
      <c r="I11" s="397"/>
    </row>
    <row r="12" spans="1:9">
      <c r="A12" s="58">
        <v>8</v>
      </c>
      <c r="B12" s="59" t="s">
        <v>52</v>
      </c>
      <c r="C12" s="124">
        <v>1</v>
      </c>
      <c r="D12" s="126">
        <v>0</v>
      </c>
      <c r="E12" s="71">
        <f t="shared" si="6"/>
        <v>0</v>
      </c>
      <c r="F12" s="162">
        <v>0.18</v>
      </c>
      <c r="G12" s="71">
        <f t="shared" si="7"/>
        <v>0</v>
      </c>
      <c r="H12" s="71">
        <f t="shared" si="8"/>
        <v>0</v>
      </c>
      <c r="I12" s="397"/>
    </row>
    <row r="13" spans="1:9">
      <c r="A13" s="58">
        <v>9</v>
      </c>
      <c r="B13" s="59" t="s">
        <v>53</v>
      </c>
      <c r="C13" s="124">
        <v>1</v>
      </c>
      <c r="D13" s="126">
        <v>0</v>
      </c>
      <c r="E13" s="71">
        <f t="shared" si="6"/>
        <v>0</v>
      </c>
      <c r="F13" s="162">
        <v>0.18</v>
      </c>
      <c r="G13" s="71">
        <f t="shared" si="7"/>
        <v>0</v>
      </c>
      <c r="H13" s="71">
        <f t="shared" si="8"/>
        <v>0</v>
      </c>
      <c r="I13" s="397"/>
    </row>
    <row r="14" spans="1:9">
      <c r="A14" s="58">
        <v>10</v>
      </c>
      <c r="B14" s="59" t="s">
        <v>56</v>
      </c>
      <c r="C14" s="124">
        <v>1</v>
      </c>
      <c r="D14" s="126">
        <v>0</v>
      </c>
      <c r="E14" s="71">
        <f t="shared" si="6"/>
        <v>0</v>
      </c>
      <c r="F14" s="162">
        <v>0.18</v>
      </c>
      <c r="G14" s="71">
        <f t="shared" si="7"/>
        <v>0</v>
      </c>
      <c r="H14" s="71">
        <f t="shared" si="8"/>
        <v>0</v>
      </c>
      <c r="I14" s="397"/>
    </row>
    <row r="15" spans="1:9">
      <c r="A15" s="58">
        <v>11</v>
      </c>
      <c r="B15" s="59" t="s">
        <v>60</v>
      </c>
      <c r="C15" s="124">
        <v>1</v>
      </c>
      <c r="D15" s="126">
        <v>0</v>
      </c>
      <c r="E15" s="71">
        <f t="shared" si="6"/>
        <v>0</v>
      </c>
      <c r="F15" s="162">
        <v>0.18</v>
      </c>
      <c r="G15" s="71">
        <f t="shared" si="7"/>
        <v>0</v>
      </c>
      <c r="H15" s="71">
        <f t="shared" si="8"/>
        <v>0</v>
      </c>
      <c r="I15" s="397"/>
    </row>
    <row r="16" spans="1:9">
      <c r="A16" s="58">
        <v>12</v>
      </c>
      <c r="B16" s="59" t="s">
        <v>54</v>
      </c>
      <c r="C16" s="124">
        <v>1</v>
      </c>
      <c r="D16" s="126">
        <v>0</v>
      </c>
      <c r="E16" s="71">
        <f t="shared" si="6"/>
        <v>0</v>
      </c>
      <c r="F16" s="162">
        <v>0.18</v>
      </c>
      <c r="G16" s="71">
        <f t="shared" si="7"/>
        <v>0</v>
      </c>
      <c r="H16" s="71">
        <f t="shared" si="8"/>
        <v>0</v>
      </c>
      <c r="I16" s="397"/>
    </row>
    <row r="17" spans="1:9">
      <c r="A17" s="58">
        <v>13</v>
      </c>
      <c r="B17" s="59" t="s">
        <v>37</v>
      </c>
      <c r="C17" s="124">
        <v>1</v>
      </c>
      <c r="D17" s="126">
        <v>0</v>
      </c>
      <c r="E17" s="71">
        <f t="shared" si="6"/>
        <v>0</v>
      </c>
      <c r="F17" s="162">
        <v>0.18</v>
      </c>
      <c r="G17" s="71">
        <f t="shared" si="7"/>
        <v>0</v>
      </c>
      <c r="H17" s="71">
        <f t="shared" si="8"/>
        <v>0</v>
      </c>
      <c r="I17" s="397"/>
    </row>
    <row r="18" spans="1:9">
      <c r="A18" s="58">
        <v>14</v>
      </c>
      <c r="B18" s="59" t="s">
        <v>57</v>
      </c>
      <c r="C18" s="124">
        <v>2</v>
      </c>
      <c r="D18" s="126">
        <v>0</v>
      </c>
      <c r="E18" s="71">
        <f t="shared" si="6"/>
        <v>0</v>
      </c>
      <c r="F18" s="162">
        <v>0.18</v>
      </c>
      <c r="G18" s="71">
        <f t="shared" si="7"/>
        <v>0</v>
      </c>
      <c r="H18" s="71">
        <f t="shared" si="8"/>
        <v>0</v>
      </c>
      <c r="I18" s="397"/>
    </row>
    <row r="19" spans="1:9">
      <c r="A19" s="58">
        <v>15</v>
      </c>
      <c r="B19" s="59" t="s">
        <v>58</v>
      </c>
      <c r="C19" s="124">
        <v>2</v>
      </c>
      <c r="D19" s="126">
        <v>0</v>
      </c>
      <c r="E19" s="71">
        <f t="shared" si="6"/>
        <v>0</v>
      </c>
      <c r="F19" s="162">
        <v>0.18</v>
      </c>
      <c r="G19" s="71">
        <f t="shared" si="7"/>
        <v>0</v>
      </c>
      <c r="H19" s="71">
        <f t="shared" si="8"/>
        <v>0</v>
      </c>
      <c r="I19" s="397"/>
    </row>
    <row r="20" spans="1:9">
      <c r="A20" s="58">
        <v>16</v>
      </c>
      <c r="B20" s="59" t="s">
        <v>59</v>
      </c>
      <c r="C20" s="124">
        <v>2</v>
      </c>
      <c r="D20" s="126">
        <v>0</v>
      </c>
      <c r="E20" s="71">
        <f t="shared" si="6"/>
        <v>0</v>
      </c>
      <c r="F20" s="162">
        <v>0.18</v>
      </c>
      <c r="G20" s="71">
        <f t="shared" si="7"/>
        <v>0</v>
      </c>
      <c r="H20" s="71">
        <f t="shared" si="8"/>
        <v>0</v>
      </c>
      <c r="I20" s="397"/>
    </row>
    <row r="21" spans="1:9">
      <c r="A21" s="58">
        <v>17</v>
      </c>
      <c r="B21" s="59" t="s">
        <v>283</v>
      </c>
      <c r="C21" s="124">
        <v>2</v>
      </c>
      <c r="D21" s="126">
        <v>0</v>
      </c>
      <c r="E21" s="71">
        <f t="shared" si="6"/>
        <v>0</v>
      </c>
      <c r="F21" s="162">
        <v>0.18</v>
      </c>
      <c r="G21" s="71">
        <f t="shared" si="7"/>
        <v>0</v>
      </c>
      <c r="H21" s="71">
        <f t="shared" si="8"/>
        <v>0</v>
      </c>
      <c r="I21" s="397"/>
    </row>
    <row r="22" spans="1:9">
      <c r="A22" s="58">
        <v>18</v>
      </c>
      <c r="B22" s="59" t="s">
        <v>284</v>
      </c>
      <c r="C22" s="124">
        <v>2</v>
      </c>
      <c r="D22" s="126">
        <v>0</v>
      </c>
      <c r="E22" s="71">
        <f t="shared" si="6"/>
        <v>0</v>
      </c>
      <c r="F22" s="162">
        <v>0.18</v>
      </c>
      <c r="G22" s="71">
        <f t="shared" si="7"/>
        <v>0</v>
      </c>
      <c r="H22" s="71">
        <f t="shared" si="8"/>
        <v>0</v>
      </c>
      <c r="I22" s="397"/>
    </row>
    <row r="23" spans="1:9">
      <c r="A23" s="58">
        <v>19</v>
      </c>
      <c r="B23" s="59" t="s">
        <v>39</v>
      </c>
      <c r="C23" s="124">
        <v>2</v>
      </c>
      <c r="D23" s="126">
        <v>0</v>
      </c>
      <c r="E23" s="71">
        <f t="shared" si="6"/>
        <v>0</v>
      </c>
      <c r="F23" s="162">
        <v>0.18</v>
      </c>
      <c r="G23" s="71">
        <f t="shared" si="7"/>
        <v>0</v>
      </c>
      <c r="H23" s="71">
        <f t="shared" si="8"/>
        <v>0</v>
      </c>
      <c r="I23" s="397"/>
    </row>
    <row r="24" spans="1:9">
      <c r="A24" s="58">
        <v>20</v>
      </c>
      <c r="B24" s="59" t="s">
        <v>374</v>
      </c>
      <c r="C24" s="124">
        <v>1</v>
      </c>
      <c r="D24" s="126">
        <v>0</v>
      </c>
      <c r="E24" s="71">
        <f t="shared" si="6"/>
        <v>0</v>
      </c>
      <c r="F24" s="162">
        <v>0.18</v>
      </c>
      <c r="G24" s="71">
        <f t="shared" si="7"/>
        <v>0</v>
      </c>
      <c r="H24" s="71">
        <f t="shared" si="8"/>
        <v>0</v>
      </c>
      <c r="I24" s="397"/>
    </row>
    <row r="25" spans="1:9">
      <c r="A25" s="58">
        <v>21</v>
      </c>
      <c r="B25" s="59" t="s">
        <v>55</v>
      </c>
      <c r="C25" s="124">
        <v>1</v>
      </c>
      <c r="D25" s="126">
        <v>0</v>
      </c>
      <c r="E25" s="71">
        <f t="shared" si="6"/>
        <v>0</v>
      </c>
      <c r="F25" s="162">
        <v>0.18</v>
      </c>
      <c r="G25" s="71">
        <f t="shared" si="7"/>
        <v>0</v>
      </c>
      <c r="H25" s="71">
        <f t="shared" si="8"/>
        <v>0</v>
      </c>
      <c r="I25" s="397"/>
    </row>
    <row r="26" spans="1:9">
      <c r="A26" s="58">
        <v>22</v>
      </c>
      <c r="B26" s="59" t="s">
        <v>29</v>
      </c>
      <c r="C26" s="124">
        <v>3</v>
      </c>
      <c r="D26" s="126">
        <v>0</v>
      </c>
      <c r="E26" s="71">
        <f t="shared" si="6"/>
        <v>0</v>
      </c>
      <c r="F26" s="162">
        <v>0.18</v>
      </c>
      <c r="G26" s="71">
        <f t="shared" si="7"/>
        <v>0</v>
      </c>
      <c r="H26" s="71">
        <f t="shared" si="8"/>
        <v>0</v>
      </c>
      <c r="I26" s="397"/>
    </row>
    <row r="27" spans="1:9">
      <c r="A27" s="58">
        <v>23</v>
      </c>
      <c r="B27" s="59" t="s">
        <v>31</v>
      </c>
      <c r="C27" s="124">
        <v>2</v>
      </c>
      <c r="D27" s="126">
        <v>0</v>
      </c>
      <c r="E27" s="71">
        <f t="shared" si="6"/>
        <v>0</v>
      </c>
      <c r="F27" s="162">
        <v>0.18</v>
      </c>
      <c r="G27" s="71">
        <f t="shared" si="7"/>
        <v>0</v>
      </c>
      <c r="H27" s="71">
        <f t="shared" si="8"/>
        <v>0</v>
      </c>
      <c r="I27" s="397"/>
    </row>
    <row r="28" spans="1:9">
      <c r="A28" s="58">
        <v>24</v>
      </c>
      <c r="B28" s="59" t="s">
        <v>281</v>
      </c>
      <c r="C28" s="124">
        <v>3</v>
      </c>
      <c r="D28" s="126">
        <v>0</v>
      </c>
      <c r="E28" s="71">
        <f t="shared" si="6"/>
        <v>0</v>
      </c>
      <c r="F28" s="162">
        <v>0.18</v>
      </c>
      <c r="G28" s="71">
        <f t="shared" si="7"/>
        <v>0</v>
      </c>
      <c r="H28" s="71">
        <f t="shared" si="8"/>
        <v>0</v>
      </c>
      <c r="I28" s="397"/>
    </row>
    <row r="29" spans="1:9" ht="33">
      <c r="A29" s="58">
        <v>25</v>
      </c>
      <c r="B29" s="59" t="s">
        <v>215</v>
      </c>
      <c r="C29" s="124">
        <v>5</v>
      </c>
      <c r="D29" s="126">
        <v>0</v>
      </c>
      <c r="E29" s="71">
        <f t="shared" si="6"/>
        <v>0</v>
      </c>
      <c r="F29" s="162">
        <v>0.18</v>
      </c>
      <c r="G29" s="71">
        <f t="shared" si="7"/>
        <v>0</v>
      </c>
      <c r="H29" s="71">
        <f t="shared" si="8"/>
        <v>0</v>
      </c>
      <c r="I29" s="397"/>
    </row>
    <row r="30" spans="1:9">
      <c r="A30" s="56"/>
      <c r="B30" s="402" t="s">
        <v>27</v>
      </c>
      <c r="C30" s="402"/>
      <c r="D30" s="126"/>
      <c r="E30" s="71"/>
      <c r="F30" s="162"/>
      <c r="G30" s="71"/>
      <c r="H30" s="71"/>
      <c r="I30" s="397"/>
    </row>
    <row r="31" spans="1:9">
      <c r="A31" s="58">
        <v>1</v>
      </c>
      <c r="B31" s="59" t="s">
        <v>21</v>
      </c>
      <c r="C31" s="124">
        <v>2</v>
      </c>
      <c r="D31" s="126">
        <v>0</v>
      </c>
      <c r="E31" s="71">
        <f t="shared" si="6"/>
        <v>0</v>
      </c>
      <c r="F31" s="162">
        <v>0.18</v>
      </c>
      <c r="G31" s="71">
        <f t="shared" si="7"/>
        <v>0</v>
      </c>
      <c r="H31" s="71">
        <f t="shared" si="8"/>
        <v>0</v>
      </c>
      <c r="I31" s="397"/>
    </row>
    <row r="32" spans="1:9">
      <c r="A32" s="58">
        <v>2</v>
      </c>
      <c r="B32" s="59" t="s">
        <v>22</v>
      </c>
      <c r="C32" s="124">
        <v>1</v>
      </c>
      <c r="D32" s="126">
        <v>0</v>
      </c>
      <c r="E32" s="71">
        <f t="shared" si="6"/>
        <v>0</v>
      </c>
      <c r="F32" s="162">
        <v>0.18</v>
      </c>
      <c r="G32" s="71">
        <f t="shared" si="7"/>
        <v>0</v>
      </c>
      <c r="H32" s="71">
        <f t="shared" si="8"/>
        <v>0</v>
      </c>
      <c r="I32" s="397"/>
    </row>
    <row r="33" spans="1:10">
      <c r="A33" s="58">
        <v>3</v>
      </c>
      <c r="B33" s="59" t="s">
        <v>240</v>
      </c>
      <c r="C33" s="124">
        <v>1</v>
      </c>
      <c r="D33" s="126">
        <v>0</v>
      </c>
      <c r="E33" s="71">
        <f t="shared" si="6"/>
        <v>0</v>
      </c>
      <c r="F33" s="162">
        <v>0.18</v>
      </c>
      <c r="G33" s="71">
        <f t="shared" si="7"/>
        <v>0</v>
      </c>
      <c r="H33" s="71">
        <f t="shared" si="8"/>
        <v>0</v>
      </c>
      <c r="I33" s="397"/>
    </row>
    <row r="34" spans="1:10">
      <c r="A34" s="58">
        <v>4</v>
      </c>
      <c r="B34" s="59" t="s">
        <v>30</v>
      </c>
      <c r="C34" s="124">
        <v>1</v>
      </c>
      <c r="D34" s="126">
        <v>0</v>
      </c>
      <c r="E34" s="71">
        <f t="shared" si="6"/>
        <v>0</v>
      </c>
      <c r="F34" s="162">
        <v>0.18</v>
      </c>
      <c r="G34" s="71">
        <f t="shared" si="7"/>
        <v>0</v>
      </c>
      <c r="H34" s="71">
        <f t="shared" si="8"/>
        <v>0</v>
      </c>
      <c r="I34" s="397"/>
    </row>
    <row r="35" spans="1:10">
      <c r="A35" s="58">
        <v>5</v>
      </c>
      <c r="B35" s="59" t="s">
        <v>24</v>
      </c>
      <c r="C35" s="124">
        <v>1</v>
      </c>
      <c r="D35" s="126">
        <v>0</v>
      </c>
      <c r="E35" s="71">
        <f t="shared" si="6"/>
        <v>0</v>
      </c>
      <c r="F35" s="162">
        <v>0.18</v>
      </c>
      <c r="G35" s="71">
        <f t="shared" si="7"/>
        <v>0</v>
      </c>
      <c r="H35" s="71">
        <f t="shared" si="8"/>
        <v>0</v>
      </c>
      <c r="I35" s="397"/>
    </row>
    <row r="36" spans="1:10">
      <c r="A36" s="58">
        <v>6</v>
      </c>
      <c r="B36" s="59" t="s">
        <v>213</v>
      </c>
      <c r="C36" s="124">
        <v>1</v>
      </c>
      <c r="D36" s="126">
        <v>0</v>
      </c>
      <c r="E36" s="71">
        <f t="shared" si="6"/>
        <v>0</v>
      </c>
      <c r="F36" s="162">
        <v>0.18</v>
      </c>
      <c r="G36" s="71">
        <f t="shared" si="7"/>
        <v>0</v>
      </c>
      <c r="H36" s="71">
        <f t="shared" si="8"/>
        <v>0</v>
      </c>
      <c r="I36" s="397"/>
    </row>
    <row r="37" spans="1:10">
      <c r="A37" s="58">
        <v>7</v>
      </c>
      <c r="B37" s="59" t="s">
        <v>39</v>
      </c>
      <c r="C37" s="124">
        <v>1</v>
      </c>
      <c r="D37" s="126">
        <v>0</v>
      </c>
      <c r="E37" s="71">
        <f t="shared" si="6"/>
        <v>0</v>
      </c>
      <c r="F37" s="162">
        <v>0.18</v>
      </c>
      <c r="G37" s="71">
        <f t="shared" si="7"/>
        <v>0</v>
      </c>
      <c r="H37" s="71">
        <f t="shared" si="8"/>
        <v>0</v>
      </c>
      <c r="I37" s="397"/>
    </row>
    <row r="38" spans="1:10">
      <c r="A38" s="58">
        <v>8</v>
      </c>
      <c r="B38" s="59" t="s">
        <v>38</v>
      </c>
      <c r="C38" s="124">
        <v>1</v>
      </c>
      <c r="D38" s="126">
        <v>0</v>
      </c>
      <c r="E38" s="71">
        <f t="shared" si="6"/>
        <v>0</v>
      </c>
      <c r="F38" s="162">
        <v>0.18</v>
      </c>
      <c r="G38" s="71">
        <f t="shared" si="7"/>
        <v>0</v>
      </c>
      <c r="H38" s="71">
        <f t="shared" si="8"/>
        <v>0</v>
      </c>
      <c r="I38" s="397"/>
    </row>
    <row r="39" spans="1:10">
      <c r="A39" s="58">
        <v>9</v>
      </c>
      <c r="B39" s="59" t="s">
        <v>196</v>
      </c>
      <c r="C39" s="124">
        <v>0</v>
      </c>
      <c r="D39" s="126">
        <v>0</v>
      </c>
      <c r="E39" s="71">
        <f t="shared" si="6"/>
        <v>0</v>
      </c>
      <c r="F39" s="162">
        <v>0.18</v>
      </c>
      <c r="G39" s="71">
        <f t="shared" si="7"/>
        <v>0</v>
      </c>
      <c r="H39" s="71">
        <f t="shared" si="8"/>
        <v>0</v>
      </c>
      <c r="I39" s="397"/>
    </row>
    <row r="40" spans="1:10">
      <c r="A40" s="56"/>
      <c r="B40" s="402" t="s">
        <v>26</v>
      </c>
      <c r="C40" s="402"/>
      <c r="D40" s="126"/>
      <c r="E40" s="71"/>
      <c r="F40" s="162"/>
      <c r="G40" s="71"/>
      <c r="H40" s="71"/>
      <c r="I40" s="397"/>
    </row>
    <row r="41" spans="1:10">
      <c r="A41" s="58">
        <v>1</v>
      </c>
      <c r="B41" s="59" t="s">
        <v>21</v>
      </c>
      <c r="C41" s="124">
        <v>2</v>
      </c>
      <c r="D41" s="126">
        <v>0</v>
      </c>
      <c r="E41" s="71">
        <f t="shared" si="6"/>
        <v>0</v>
      </c>
      <c r="F41" s="162">
        <v>0.18</v>
      </c>
      <c r="G41" s="71">
        <f t="shared" si="7"/>
        <v>0</v>
      </c>
      <c r="H41" s="71">
        <f t="shared" si="8"/>
        <v>0</v>
      </c>
      <c r="I41" s="397"/>
    </row>
    <row r="42" spans="1:10">
      <c r="A42" s="58">
        <v>2</v>
      </c>
      <c r="B42" s="59" t="s">
        <v>22</v>
      </c>
      <c r="C42" s="124">
        <v>1</v>
      </c>
      <c r="D42" s="126">
        <v>0</v>
      </c>
      <c r="E42" s="71">
        <f t="shared" si="6"/>
        <v>0</v>
      </c>
      <c r="F42" s="162">
        <v>0.18</v>
      </c>
      <c r="G42" s="71">
        <f t="shared" si="7"/>
        <v>0</v>
      </c>
      <c r="H42" s="71">
        <f t="shared" si="8"/>
        <v>0</v>
      </c>
      <c r="I42" s="397"/>
    </row>
    <row r="43" spans="1:10">
      <c r="A43" s="58">
        <v>3</v>
      </c>
      <c r="B43" s="59" t="s">
        <v>24</v>
      </c>
      <c r="C43" s="124">
        <v>1</v>
      </c>
      <c r="D43" s="126">
        <v>0</v>
      </c>
      <c r="E43" s="71">
        <f t="shared" si="6"/>
        <v>0</v>
      </c>
      <c r="F43" s="162">
        <v>0.18</v>
      </c>
      <c r="G43" s="71">
        <f t="shared" si="7"/>
        <v>0</v>
      </c>
      <c r="H43" s="71">
        <f t="shared" si="8"/>
        <v>0</v>
      </c>
      <c r="I43" s="397"/>
    </row>
    <row r="44" spans="1:10" ht="33">
      <c r="A44" s="58">
        <v>4</v>
      </c>
      <c r="B44" s="59" t="s">
        <v>215</v>
      </c>
      <c r="C44" s="124">
        <v>2</v>
      </c>
      <c r="D44" s="126">
        <v>0</v>
      </c>
      <c r="E44" s="71">
        <f t="shared" si="6"/>
        <v>0</v>
      </c>
      <c r="F44" s="162">
        <v>0.18</v>
      </c>
      <c r="G44" s="71">
        <f t="shared" si="7"/>
        <v>0</v>
      </c>
      <c r="H44" s="71">
        <f t="shared" si="8"/>
        <v>0</v>
      </c>
      <c r="I44" s="397"/>
    </row>
    <row r="45" spans="1:10" ht="33">
      <c r="A45" s="58">
        <v>5</v>
      </c>
      <c r="B45" s="59" t="s">
        <v>328</v>
      </c>
      <c r="C45" s="124">
        <v>0</v>
      </c>
      <c r="D45" s="126">
        <v>0</v>
      </c>
      <c r="E45" s="71">
        <f t="shared" si="6"/>
        <v>0</v>
      </c>
      <c r="F45" s="162">
        <v>0.18</v>
      </c>
      <c r="G45" s="71">
        <f t="shared" si="7"/>
        <v>0</v>
      </c>
      <c r="H45" s="71">
        <f t="shared" si="8"/>
        <v>0</v>
      </c>
      <c r="I45" s="398"/>
    </row>
    <row r="46" spans="1:10">
      <c r="A46" s="56"/>
      <c r="B46" s="57" t="s">
        <v>61</v>
      </c>
      <c r="C46" s="109"/>
      <c r="D46" s="127"/>
      <c r="E46" s="127">
        <f>SUM(E5:E45)</f>
        <v>0</v>
      </c>
      <c r="F46" s="127"/>
      <c r="G46" s="127">
        <f t="shared" ref="G46:H46" si="9">SUM(G5:G45)</f>
        <v>0</v>
      </c>
      <c r="H46" s="127">
        <f t="shared" si="9"/>
        <v>0</v>
      </c>
      <c r="I46" s="127"/>
      <c r="J46" s="128"/>
    </row>
    <row r="47" spans="1:10">
      <c r="A47" s="56"/>
      <c r="B47" s="147"/>
      <c r="C47" s="109"/>
      <c r="D47" s="127"/>
      <c r="E47" s="127"/>
      <c r="F47" s="127"/>
      <c r="G47" s="127"/>
      <c r="H47" s="127"/>
      <c r="I47" s="127"/>
      <c r="J47" s="128"/>
    </row>
    <row r="48" spans="1:10">
      <c r="A48" s="58"/>
      <c r="B48" s="399" t="s">
        <v>334</v>
      </c>
      <c r="C48" s="400"/>
      <c r="D48" s="400"/>
      <c r="E48" s="400"/>
      <c r="F48" s="400"/>
      <c r="G48" s="400"/>
      <c r="H48" s="400"/>
      <c r="I48" s="401"/>
    </row>
    <row r="49" spans="1:9" ht="33">
      <c r="A49" s="56" t="s">
        <v>3</v>
      </c>
      <c r="B49" s="57" t="s">
        <v>134</v>
      </c>
      <c r="C49" s="109" t="s">
        <v>28</v>
      </c>
      <c r="D49" s="159" t="s">
        <v>207</v>
      </c>
      <c r="E49" s="70" t="s">
        <v>327</v>
      </c>
      <c r="F49" s="161" t="s">
        <v>320</v>
      </c>
      <c r="G49" s="70" t="s">
        <v>321</v>
      </c>
      <c r="H49" s="78" t="s">
        <v>208</v>
      </c>
      <c r="I49" s="64" t="s">
        <v>9</v>
      </c>
    </row>
    <row r="50" spans="1:9">
      <c r="A50" s="56"/>
      <c r="B50" s="402" t="s">
        <v>25</v>
      </c>
      <c r="C50" s="402"/>
      <c r="D50" s="127"/>
      <c r="E50" s="127"/>
      <c r="F50" s="127"/>
      <c r="G50" s="127"/>
      <c r="H50" s="127"/>
      <c r="I50" s="126"/>
    </row>
    <row r="51" spans="1:9">
      <c r="A51" s="58">
        <v>1</v>
      </c>
      <c r="B51" s="59" t="s">
        <v>21</v>
      </c>
      <c r="C51" s="124">
        <v>2</v>
      </c>
      <c r="D51" s="126">
        <v>0</v>
      </c>
      <c r="E51" s="71">
        <f t="shared" ref="E51" si="10">C51*D51</f>
        <v>0</v>
      </c>
      <c r="F51" s="162">
        <v>0.18</v>
      </c>
      <c r="G51" s="71">
        <f t="shared" ref="G51" si="11">E51*F51</f>
        <v>0</v>
      </c>
      <c r="H51" s="71">
        <f t="shared" ref="H51" si="12">E51+G51</f>
        <v>0</v>
      </c>
      <c r="I51" s="396" t="s">
        <v>251</v>
      </c>
    </row>
    <row r="52" spans="1:9">
      <c r="A52" s="58">
        <v>2</v>
      </c>
      <c r="B52" s="59" t="s">
        <v>22</v>
      </c>
      <c r="C52" s="124">
        <v>2</v>
      </c>
      <c r="D52" s="126">
        <v>0</v>
      </c>
      <c r="E52" s="71">
        <f t="shared" ref="E52:E54" si="13">C52*D52</f>
        <v>0</v>
      </c>
      <c r="F52" s="162">
        <v>0.18</v>
      </c>
      <c r="G52" s="71">
        <f t="shared" ref="G52:G54" si="14">E52*F52</f>
        <v>0</v>
      </c>
      <c r="H52" s="71">
        <f t="shared" ref="H52:H54" si="15">E52+G52</f>
        <v>0</v>
      </c>
      <c r="I52" s="397"/>
    </row>
    <row r="53" spans="1:9">
      <c r="A53" s="58">
        <v>3</v>
      </c>
      <c r="B53" s="59" t="s">
        <v>24</v>
      </c>
      <c r="C53" s="124">
        <v>2</v>
      </c>
      <c r="D53" s="126">
        <v>0</v>
      </c>
      <c r="E53" s="71">
        <f t="shared" si="13"/>
        <v>0</v>
      </c>
      <c r="F53" s="162">
        <v>0.18</v>
      </c>
      <c r="G53" s="71">
        <f t="shared" si="14"/>
        <v>0</v>
      </c>
      <c r="H53" s="71">
        <f t="shared" si="15"/>
        <v>0</v>
      </c>
      <c r="I53" s="397"/>
    </row>
    <row r="54" spans="1:9">
      <c r="A54" s="58">
        <v>4</v>
      </c>
      <c r="B54" s="59" t="s">
        <v>50</v>
      </c>
      <c r="C54" s="124">
        <v>1</v>
      </c>
      <c r="D54" s="126">
        <v>0</v>
      </c>
      <c r="E54" s="71">
        <f t="shared" si="13"/>
        <v>0</v>
      </c>
      <c r="F54" s="162">
        <v>0.18</v>
      </c>
      <c r="G54" s="71">
        <f t="shared" si="14"/>
        <v>0</v>
      </c>
      <c r="H54" s="71">
        <f t="shared" si="15"/>
        <v>0</v>
      </c>
      <c r="I54" s="397"/>
    </row>
    <row r="55" spans="1:9">
      <c r="A55" s="58">
        <v>5</v>
      </c>
      <c r="B55" s="59" t="s">
        <v>23</v>
      </c>
      <c r="C55" s="124">
        <v>1</v>
      </c>
      <c r="D55" s="126">
        <v>0</v>
      </c>
      <c r="E55" s="71">
        <f t="shared" ref="E55:E76" si="16">C55*D55</f>
        <v>0</v>
      </c>
      <c r="F55" s="162">
        <v>0.18</v>
      </c>
      <c r="G55" s="71">
        <f t="shared" ref="G55:G76" si="17">E55*F55</f>
        <v>0</v>
      </c>
      <c r="H55" s="71">
        <f t="shared" ref="H55:H76" si="18">E55+G55</f>
        <v>0</v>
      </c>
      <c r="I55" s="397"/>
    </row>
    <row r="56" spans="1:9">
      <c r="A56" s="58">
        <v>6</v>
      </c>
      <c r="B56" s="59" t="s">
        <v>51</v>
      </c>
      <c r="C56" s="124">
        <v>1</v>
      </c>
      <c r="D56" s="126">
        <v>0</v>
      </c>
      <c r="E56" s="71">
        <f t="shared" si="16"/>
        <v>0</v>
      </c>
      <c r="F56" s="162">
        <v>0.18</v>
      </c>
      <c r="G56" s="71">
        <f t="shared" si="17"/>
        <v>0</v>
      </c>
      <c r="H56" s="71">
        <f t="shared" si="18"/>
        <v>0</v>
      </c>
      <c r="I56" s="397"/>
    </row>
    <row r="57" spans="1:9">
      <c r="A57" s="58">
        <v>7</v>
      </c>
      <c r="B57" s="59" t="s">
        <v>36</v>
      </c>
      <c r="C57" s="124">
        <v>1</v>
      </c>
      <c r="D57" s="126">
        <v>0</v>
      </c>
      <c r="E57" s="71">
        <f t="shared" si="16"/>
        <v>0</v>
      </c>
      <c r="F57" s="162">
        <v>0.18</v>
      </c>
      <c r="G57" s="71">
        <f t="shared" si="17"/>
        <v>0</v>
      </c>
      <c r="H57" s="71">
        <f t="shared" si="18"/>
        <v>0</v>
      </c>
      <c r="I57" s="397"/>
    </row>
    <row r="58" spans="1:9">
      <c r="A58" s="58">
        <v>8</v>
      </c>
      <c r="B58" s="59" t="s">
        <v>52</v>
      </c>
      <c r="C58" s="124">
        <v>1</v>
      </c>
      <c r="D58" s="126">
        <v>0</v>
      </c>
      <c r="E58" s="71">
        <f t="shared" si="16"/>
        <v>0</v>
      </c>
      <c r="F58" s="162">
        <v>0.18</v>
      </c>
      <c r="G58" s="71">
        <f t="shared" si="17"/>
        <v>0</v>
      </c>
      <c r="H58" s="71">
        <f t="shared" si="18"/>
        <v>0</v>
      </c>
      <c r="I58" s="397"/>
    </row>
    <row r="59" spans="1:9">
      <c r="A59" s="58">
        <v>9</v>
      </c>
      <c r="B59" s="59" t="s">
        <v>53</v>
      </c>
      <c r="C59" s="124">
        <v>1</v>
      </c>
      <c r="D59" s="126">
        <v>0</v>
      </c>
      <c r="E59" s="71">
        <f t="shared" si="16"/>
        <v>0</v>
      </c>
      <c r="F59" s="162">
        <v>0.18</v>
      </c>
      <c r="G59" s="71">
        <f t="shared" si="17"/>
        <v>0</v>
      </c>
      <c r="H59" s="71">
        <f t="shared" si="18"/>
        <v>0</v>
      </c>
      <c r="I59" s="397"/>
    </row>
    <row r="60" spans="1:9">
      <c r="A60" s="58">
        <v>10</v>
      </c>
      <c r="B60" s="59" t="s">
        <v>56</v>
      </c>
      <c r="C60" s="124">
        <v>1</v>
      </c>
      <c r="D60" s="126">
        <v>0</v>
      </c>
      <c r="E60" s="71">
        <f t="shared" si="16"/>
        <v>0</v>
      </c>
      <c r="F60" s="162">
        <v>0.18</v>
      </c>
      <c r="G60" s="71">
        <f t="shared" si="17"/>
        <v>0</v>
      </c>
      <c r="H60" s="71">
        <f t="shared" si="18"/>
        <v>0</v>
      </c>
      <c r="I60" s="397"/>
    </row>
    <row r="61" spans="1:9">
      <c r="A61" s="58">
        <v>11</v>
      </c>
      <c r="B61" s="59" t="s">
        <v>60</v>
      </c>
      <c r="C61" s="124">
        <v>1</v>
      </c>
      <c r="D61" s="126">
        <v>0</v>
      </c>
      <c r="E61" s="71">
        <f t="shared" si="16"/>
        <v>0</v>
      </c>
      <c r="F61" s="162">
        <v>0.18</v>
      </c>
      <c r="G61" s="71">
        <f t="shared" si="17"/>
        <v>0</v>
      </c>
      <c r="H61" s="71">
        <f t="shared" si="18"/>
        <v>0</v>
      </c>
      <c r="I61" s="397"/>
    </row>
    <row r="62" spans="1:9">
      <c r="A62" s="58">
        <v>12</v>
      </c>
      <c r="B62" s="59" t="s">
        <v>54</v>
      </c>
      <c r="C62" s="124">
        <v>1</v>
      </c>
      <c r="D62" s="126">
        <v>0</v>
      </c>
      <c r="E62" s="71">
        <f t="shared" si="16"/>
        <v>0</v>
      </c>
      <c r="F62" s="162">
        <v>0.18</v>
      </c>
      <c r="G62" s="71">
        <f t="shared" si="17"/>
        <v>0</v>
      </c>
      <c r="H62" s="71">
        <f t="shared" si="18"/>
        <v>0</v>
      </c>
      <c r="I62" s="397"/>
    </row>
    <row r="63" spans="1:9">
      <c r="A63" s="58">
        <v>13</v>
      </c>
      <c r="B63" s="59" t="s">
        <v>37</v>
      </c>
      <c r="C63" s="124">
        <v>1</v>
      </c>
      <c r="D63" s="126">
        <v>0</v>
      </c>
      <c r="E63" s="71">
        <f t="shared" si="16"/>
        <v>0</v>
      </c>
      <c r="F63" s="162">
        <v>0.18</v>
      </c>
      <c r="G63" s="71">
        <f t="shared" si="17"/>
        <v>0</v>
      </c>
      <c r="H63" s="71">
        <f t="shared" si="18"/>
        <v>0</v>
      </c>
      <c r="I63" s="397"/>
    </row>
    <row r="64" spans="1:9">
      <c r="A64" s="58">
        <v>14</v>
      </c>
      <c r="B64" s="59" t="s">
        <v>57</v>
      </c>
      <c r="C64" s="124">
        <v>2</v>
      </c>
      <c r="D64" s="126">
        <v>0</v>
      </c>
      <c r="E64" s="71">
        <f t="shared" si="16"/>
        <v>0</v>
      </c>
      <c r="F64" s="162">
        <v>0.18</v>
      </c>
      <c r="G64" s="71">
        <f t="shared" si="17"/>
        <v>0</v>
      </c>
      <c r="H64" s="71">
        <f t="shared" si="18"/>
        <v>0</v>
      </c>
      <c r="I64" s="397"/>
    </row>
    <row r="65" spans="1:9">
      <c r="A65" s="58">
        <v>15</v>
      </c>
      <c r="B65" s="59" t="s">
        <v>58</v>
      </c>
      <c r="C65" s="124">
        <v>2</v>
      </c>
      <c r="D65" s="126">
        <v>0</v>
      </c>
      <c r="E65" s="71">
        <f t="shared" si="16"/>
        <v>0</v>
      </c>
      <c r="F65" s="162">
        <v>0.18</v>
      </c>
      <c r="G65" s="71">
        <f t="shared" si="17"/>
        <v>0</v>
      </c>
      <c r="H65" s="71">
        <f t="shared" si="18"/>
        <v>0</v>
      </c>
      <c r="I65" s="397"/>
    </row>
    <row r="66" spans="1:9">
      <c r="A66" s="58">
        <v>16</v>
      </c>
      <c r="B66" s="59" t="s">
        <v>59</v>
      </c>
      <c r="C66" s="124">
        <v>2</v>
      </c>
      <c r="D66" s="126">
        <v>0</v>
      </c>
      <c r="E66" s="71">
        <f t="shared" si="16"/>
        <v>0</v>
      </c>
      <c r="F66" s="162">
        <v>0.18</v>
      </c>
      <c r="G66" s="71">
        <f t="shared" si="17"/>
        <v>0</v>
      </c>
      <c r="H66" s="71">
        <f t="shared" si="18"/>
        <v>0</v>
      </c>
      <c r="I66" s="397"/>
    </row>
    <row r="67" spans="1:9">
      <c r="A67" s="58">
        <v>17</v>
      </c>
      <c r="B67" s="59" t="s">
        <v>283</v>
      </c>
      <c r="C67" s="124">
        <v>2</v>
      </c>
      <c r="D67" s="126">
        <v>0</v>
      </c>
      <c r="E67" s="71">
        <f t="shared" si="16"/>
        <v>0</v>
      </c>
      <c r="F67" s="162">
        <v>0.18</v>
      </c>
      <c r="G67" s="71">
        <f t="shared" si="17"/>
        <v>0</v>
      </c>
      <c r="H67" s="71">
        <f t="shared" si="18"/>
        <v>0</v>
      </c>
      <c r="I67" s="397"/>
    </row>
    <row r="68" spans="1:9">
      <c r="A68" s="58">
        <v>18</v>
      </c>
      <c r="B68" s="59" t="s">
        <v>284</v>
      </c>
      <c r="C68" s="124">
        <v>2</v>
      </c>
      <c r="D68" s="126">
        <v>0</v>
      </c>
      <c r="E68" s="71">
        <f t="shared" si="16"/>
        <v>0</v>
      </c>
      <c r="F68" s="162">
        <v>0.18</v>
      </c>
      <c r="G68" s="71">
        <f t="shared" si="17"/>
        <v>0</v>
      </c>
      <c r="H68" s="71">
        <f t="shared" si="18"/>
        <v>0</v>
      </c>
      <c r="I68" s="397"/>
    </row>
    <row r="69" spans="1:9">
      <c r="A69" s="58">
        <v>19</v>
      </c>
      <c r="B69" s="59" t="s">
        <v>39</v>
      </c>
      <c r="C69" s="124">
        <v>2</v>
      </c>
      <c r="D69" s="126">
        <v>0</v>
      </c>
      <c r="E69" s="71">
        <f t="shared" si="16"/>
        <v>0</v>
      </c>
      <c r="F69" s="162">
        <v>0.18</v>
      </c>
      <c r="G69" s="71">
        <f t="shared" si="17"/>
        <v>0</v>
      </c>
      <c r="H69" s="71">
        <f t="shared" si="18"/>
        <v>0</v>
      </c>
      <c r="I69" s="397"/>
    </row>
    <row r="70" spans="1:9">
      <c r="A70" s="58">
        <v>20</v>
      </c>
      <c r="B70" s="59" t="s">
        <v>374</v>
      </c>
      <c r="C70" s="124">
        <v>1</v>
      </c>
      <c r="D70" s="126">
        <v>0</v>
      </c>
      <c r="E70" s="71">
        <f t="shared" si="16"/>
        <v>0</v>
      </c>
      <c r="F70" s="162">
        <v>0.18</v>
      </c>
      <c r="G70" s="71">
        <f t="shared" si="17"/>
        <v>0</v>
      </c>
      <c r="H70" s="71">
        <f t="shared" si="18"/>
        <v>0</v>
      </c>
      <c r="I70" s="397"/>
    </row>
    <row r="71" spans="1:9">
      <c r="A71" s="58">
        <v>21</v>
      </c>
      <c r="B71" s="59" t="s">
        <v>55</v>
      </c>
      <c r="C71" s="124">
        <v>1</v>
      </c>
      <c r="D71" s="126">
        <v>0</v>
      </c>
      <c r="E71" s="71">
        <f t="shared" si="16"/>
        <v>0</v>
      </c>
      <c r="F71" s="162">
        <v>0.18</v>
      </c>
      <c r="G71" s="71">
        <f t="shared" si="17"/>
        <v>0</v>
      </c>
      <c r="H71" s="71">
        <f t="shared" si="18"/>
        <v>0</v>
      </c>
      <c r="I71" s="397"/>
    </row>
    <row r="72" spans="1:9">
      <c r="A72" s="58">
        <v>22</v>
      </c>
      <c r="B72" s="59" t="s">
        <v>29</v>
      </c>
      <c r="C72" s="124">
        <v>3</v>
      </c>
      <c r="D72" s="126">
        <v>0</v>
      </c>
      <c r="E72" s="71">
        <f t="shared" si="16"/>
        <v>0</v>
      </c>
      <c r="F72" s="162">
        <v>0.18</v>
      </c>
      <c r="G72" s="71">
        <f t="shared" si="17"/>
        <v>0</v>
      </c>
      <c r="H72" s="71">
        <f t="shared" si="18"/>
        <v>0</v>
      </c>
      <c r="I72" s="397"/>
    </row>
    <row r="73" spans="1:9">
      <c r="A73" s="58">
        <v>23</v>
      </c>
      <c r="B73" s="59" t="s">
        <v>31</v>
      </c>
      <c r="C73" s="124">
        <v>2</v>
      </c>
      <c r="D73" s="126">
        <v>0</v>
      </c>
      <c r="E73" s="71">
        <f t="shared" si="16"/>
        <v>0</v>
      </c>
      <c r="F73" s="162">
        <v>0.18</v>
      </c>
      <c r="G73" s="71">
        <f t="shared" si="17"/>
        <v>0</v>
      </c>
      <c r="H73" s="71">
        <f t="shared" si="18"/>
        <v>0</v>
      </c>
      <c r="I73" s="397"/>
    </row>
    <row r="74" spans="1:9">
      <c r="A74" s="58">
        <v>24</v>
      </c>
      <c r="B74" s="59" t="s">
        <v>281</v>
      </c>
      <c r="C74" s="124">
        <v>3</v>
      </c>
      <c r="D74" s="126">
        <v>0</v>
      </c>
      <c r="E74" s="71">
        <f t="shared" si="16"/>
        <v>0</v>
      </c>
      <c r="F74" s="162">
        <v>0.18</v>
      </c>
      <c r="G74" s="71">
        <f t="shared" si="17"/>
        <v>0</v>
      </c>
      <c r="H74" s="71">
        <f t="shared" si="18"/>
        <v>0</v>
      </c>
      <c r="I74" s="397"/>
    </row>
    <row r="75" spans="1:9" ht="33">
      <c r="A75" s="58">
        <v>25</v>
      </c>
      <c r="B75" s="59" t="s">
        <v>215</v>
      </c>
      <c r="C75" s="124">
        <v>5</v>
      </c>
      <c r="D75" s="126">
        <v>0</v>
      </c>
      <c r="E75" s="71">
        <f t="shared" si="16"/>
        <v>0</v>
      </c>
      <c r="F75" s="162">
        <v>0.18</v>
      </c>
      <c r="G75" s="71">
        <f t="shared" si="17"/>
        <v>0</v>
      </c>
      <c r="H75" s="71">
        <f t="shared" si="18"/>
        <v>0</v>
      </c>
      <c r="I75" s="397"/>
    </row>
    <row r="76" spans="1:9">
      <c r="A76" s="58">
        <v>26</v>
      </c>
      <c r="B76" s="59" t="s">
        <v>141</v>
      </c>
      <c r="C76" s="124">
        <v>0</v>
      </c>
      <c r="D76" s="126">
        <v>0</v>
      </c>
      <c r="E76" s="71">
        <f t="shared" si="16"/>
        <v>0</v>
      </c>
      <c r="F76" s="162">
        <v>0.18</v>
      </c>
      <c r="G76" s="71">
        <f t="shared" si="17"/>
        <v>0</v>
      </c>
      <c r="H76" s="71">
        <f t="shared" si="18"/>
        <v>0</v>
      </c>
      <c r="I76" s="398"/>
    </row>
    <row r="77" spans="1:9" s="232" customFormat="1" ht="17.25">
      <c r="A77" s="230"/>
      <c r="B77" s="224" t="s">
        <v>4</v>
      </c>
      <c r="C77" s="225"/>
      <c r="D77" s="231"/>
      <c r="E77" s="231">
        <f>SUM(E51:E76)</f>
        <v>0</v>
      </c>
      <c r="F77" s="231"/>
      <c r="G77" s="231">
        <f t="shared" ref="G77:H77" si="19">SUM(G51:G76)</f>
        <v>0</v>
      </c>
      <c r="H77" s="231">
        <f t="shared" si="19"/>
        <v>0</v>
      </c>
      <c r="I77" s="227"/>
    </row>
    <row r="78" spans="1:9">
      <c r="B78" s="59"/>
      <c r="C78" s="124"/>
      <c r="D78" s="126"/>
      <c r="E78" s="126"/>
      <c r="F78" s="126"/>
      <c r="G78" s="126"/>
      <c r="H78" s="126"/>
      <c r="I78" s="126"/>
    </row>
    <row r="79" spans="1:9">
      <c r="B79" s="399" t="s">
        <v>335</v>
      </c>
      <c r="C79" s="400"/>
      <c r="D79" s="400"/>
      <c r="E79" s="400"/>
      <c r="F79" s="400"/>
      <c r="G79" s="400"/>
      <c r="H79" s="400"/>
      <c r="I79" s="401"/>
    </row>
    <row r="80" spans="1:9" ht="33">
      <c r="A80" s="56" t="s">
        <v>3</v>
      </c>
      <c r="B80" s="402" t="s">
        <v>132</v>
      </c>
      <c r="C80" s="402"/>
      <c r="D80" s="159" t="s">
        <v>207</v>
      </c>
      <c r="E80" s="70" t="s">
        <v>327</v>
      </c>
      <c r="F80" s="161" t="s">
        <v>320</v>
      </c>
      <c r="G80" s="70" t="s">
        <v>321</v>
      </c>
      <c r="H80" s="78" t="s">
        <v>208</v>
      </c>
      <c r="I80" s="64" t="s">
        <v>9</v>
      </c>
    </row>
    <row r="81" spans="1:10" ht="33">
      <c r="A81" s="58">
        <v>1</v>
      </c>
      <c r="B81" s="59" t="s">
        <v>35</v>
      </c>
      <c r="C81" s="124">
        <v>48</v>
      </c>
      <c r="D81" s="126">
        <v>0</v>
      </c>
      <c r="E81" s="71">
        <f t="shared" ref="E81:E82" si="20">C81*D81</f>
        <v>0</v>
      </c>
      <c r="F81" s="162">
        <v>0.18</v>
      </c>
      <c r="G81" s="71">
        <f t="shared" ref="G81:G82" si="21">E81*F81</f>
        <v>0</v>
      </c>
      <c r="H81" s="71">
        <f t="shared" ref="H81:H82" si="22">E81+G81</f>
        <v>0</v>
      </c>
      <c r="I81" s="126"/>
    </row>
    <row r="82" spans="1:10">
      <c r="A82" s="58">
        <v>2</v>
      </c>
      <c r="B82" s="59" t="s">
        <v>212</v>
      </c>
      <c r="C82" s="129">
        <v>2</v>
      </c>
      <c r="D82" s="126">
        <v>0</v>
      </c>
      <c r="E82" s="71">
        <f t="shared" si="20"/>
        <v>0</v>
      </c>
      <c r="F82" s="162">
        <v>0.18</v>
      </c>
      <c r="G82" s="71">
        <f t="shared" si="21"/>
        <v>0</v>
      </c>
      <c r="H82" s="71">
        <f t="shared" si="22"/>
        <v>0</v>
      </c>
      <c r="I82" s="126"/>
    </row>
    <row r="83" spans="1:10">
      <c r="A83" s="58">
        <v>3</v>
      </c>
      <c r="B83" s="59" t="s">
        <v>40</v>
      </c>
      <c r="C83" s="124">
        <v>2</v>
      </c>
      <c r="D83" s="126">
        <v>0</v>
      </c>
      <c r="E83" s="71">
        <f t="shared" ref="E83:E88" si="23">C83*D83</f>
        <v>0</v>
      </c>
      <c r="F83" s="162">
        <v>0.18</v>
      </c>
      <c r="G83" s="71">
        <f t="shared" ref="G83:G88" si="24">E83*F83</f>
        <v>0</v>
      </c>
      <c r="H83" s="71">
        <f t="shared" ref="H83:H88" si="25">E83+G83</f>
        <v>0</v>
      </c>
      <c r="I83" s="126"/>
    </row>
    <row r="84" spans="1:10">
      <c r="A84" s="58">
        <v>4</v>
      </c>
      <c r="B84" s="59" t="s">
        <v>41</v>
      </c>
      <c r="C84" s="124">
        <v>2</v>
      </c>
      <c r="D84" s="126">
        <v>0</v>
      </c>
      <c r="E84" s="71">
        <f t="shared" si="23"/>
        <v>0</v>
      </c>
      <c r="F84" s="162">
        <v>0.18</v>
      </c>
      <c r="G84" s="71">
        <f t="shared" si="24"/>
        <v>0</v>
      </c>
      <c r="H84" s="71">
        <f t="shared" si="25"/>
        <v>0</v>
      </c>
      <c r="I84" s="126"/>
    </row>
    <row r="85" spans="1:10" s="131" customFormat="1" ht="49.5">
      <c r="A85" s="58">
        <v>5</v>
      </c>
      <c r="B85" s="59" t="s">
        <v>247</v>
      </c>
      <c r="C85" s="124">
        <v>2</v>
      </c>
      <c r="D85" s="126">
        <v>0</v>
      </c>
      <c r="E85" s="71">
        <f t="shared" si="23"/>
        <v>0</v>
      </c>
      <c r="F85" s="162">
        <v>0.18</v>
      </c>
      <c r="G85" s="71">
        <f t="shared" si="24"/>
        <v>0</v>
      </c>
      <c r="H85" s="71">
        <f t="shared" si="25"/>
        <v>0</v>
      </c>
      <c r="I85" s="130"/>
    </row>
    <row r="86" spans="1:10" s="131" customFormat="1">
      <c r="A86" s="58">
        <v>6</v>
      </c>
      <c r="B86" s="59" t="s">
        <v>249</v>
      </c>
      <c r="C86" s="124">
        <v>5000</v>
      </c>
      <c r="D86" s="126">
        <v>0</v>
      </c>
      <c r="E86" s="71">
        <f t="shared" si="23"/>
        <v>0</v>
      </c>
      <c r="F86" s="162">
        <v>0.18</v>
      </c>
      <c r="G86" s="71">
        <f t="shared" si="24"/>
        <v>0</v>
      </c>
      <c r="H86" s="71">
        <f t="shared" si="25"/>
        <v>0</v>
      </c>
      <c r="I86" s="130"/>
    </row>
    <row r="87" spans="1:10">
      <c r="A87" s="58">
        <v>7</v>
      </c>
      <c r="B87" s="59" t="s">
        <v>48</v>
      </c>
      <c r="C87" s="124">
        <v>100</v>
      </c>
      <c r="D87" s="126">
        <v>0</v>
      </c>
      <c r="E87" s="71">
        <f t="shared" si="23"/>
        <v>0</v>
      </c>
      <c r="F87" s="162">
        <v>0.18</v>
      </c>
      <c r="G87" s="71">
        <f t="shared" si="24"/>
        <v>0</v>
      </c>
      <c r="H87" s="71">
        <f t="shared" si="25"/>
        <v>0</v>
      </c>
      <c r="I87" s="126"/>
    </row>
    <row r="88" spans="1:10" ht="33">
      <c r="A88" s="58">
        <v>8</v>
      </c>
      <c r="B88" s="59" t="s">
        <v>292</v>
      </c>
      <c r="C88" s="124">
        <v>0</v>
      </c>
      <c r="D88" s="126">
        <v>0</v>
      </c>
      <c r="E88" s="71">
        <f t="shared" si="23"/>
        <v>0</v>
      </c>
      <c r="F88" s="162">
        <v>0.18</v>
      </c>
      <c r="G88" s="71">
        <f t="shared" si="24"/>
        <v>0</v>
      </c>
      <c r="H88" s="71">
        <f t="shared" si="25"/>
        <v>0</v>
      </c>
      <c r="I88" s="126"/>
    </row>
    <row r="89" spans="1:10" s="229" customFormat="1" ht="17.25">
      <c r="A89" s="230"/>
      <c r="B89" s="224" t="s">
        <v>61</v>
      </c>
      <c r="C89" s="225"/>
      <c r="D89" s="231"/>
      <c r="E89" s="231">
        <f>SUM(E81:E88)</f>
        <v>0</v>
      </c>
      <c r="F89" s="231"/>
      <c r="G89" s="231">
        <f t="shared" ref="G89:H89" si="26">SUM(G81:G88)</f>
        <v>0</v>
      </c>
      <c r="H89" s="231">
        <f t="shared" si="26"/>
        <v>0</v>
      </c>
      <c r="I89" s="231"/>
    </row>
    <row r="90" spans="1:10">
      <c r="A90" s="61"/>
      <c r="B90" s="59"/>
      <c r="C90" s="124"/>
      <c r="D90" s="126"/>
      <c r="E90" s="126"/>
      <c r="F90" s="126"/>
      <c r="G90" s="126"/>
      <c r="H90" s="126"/>
      <c r="I90" s="126"/>
    </row>
    <row r="91" spans="1:10">
      <c r="A91" s="58"/>
      <c r="B91" s="399" t="s">
        <v>191</v>
      </c>
      <c r="C91" s="400"/>
      <c r="D91" s="400"/>
      <c r="E91" s="400"/>
      <c r="F91" s="400"/>
      <c r="G91" s="400"/>
      <c r="H91" s="400"/>
      <c r="I91" s="401"/>
      <c r="J91" s="61"/>
    </row>
    <row r="92" spans="1:10" ht="33">
      <c r="A92" s="56" t="s">
        <v>3</v>
      </c>
      <c r="B92" s="57" t="s">
        <v>265</v>
      </c>
      <c r="C92" s="109" t="s">
        <v>89</v>
      </c>
      <c r="D92" s="159" t="s">
        <v>207</v>
      </c>
      <c r="E92" s="70" t="s">
        <v>327</v>
      </c>
      <c r="F92" s="161" t="s">
        <v>320</v>
      </c>
      <c r="G92" s="70" t="s">
        <v>321</v>
      </c>
      <c r="H92" s="78" t="s">
        <v>208</v>
      </c>
      <c r="I92" s="64" t="s">
        <v>9</v>
      </c>
    </row>
    <row r="93" spans="1:10" ht="33">
      <c r="A93" s="58">
        <v>1</v>
      </c>
      <c r="B93" s="59" t="s">
        <v>215</v>
      </c>
      <c r="C93" s="124">
        <v>2000</v>
      </c>
      <c r="D93" s="126">
        <v>0</v>
      </c>
      <c r="E93" s="71">
        <f t="shared" ref="E93:E94" si="27">C93*D93</f>
        <v>0</v>
      </c>
      <c r="F93" s="162">
        <v>0.18</v>
      </c>
      <c r="G93" s="71">
        <f t="shared" ref="G93:G94" si="28">E93*F93</f>
        <v>0</v>
      </c>
      <c r="H93" s="71">
        <f t="shared" ref="H93:H94" si="29">E93+G93</f>
        <v>0</v>
      </c>
      <c r="I93" s="126"/>
    </row>
    <row r="94" spans="1:10" ht="49.5">
      <c r="A94" s="58">
        <v>2</v>
      </c>
      <c r="B94" s="59" t="s">
        <v>250</v>
      </c>
      <c r="C94" s="124">
        <v>1</v>
      </c>
      <c r="D94" s="126">
        <v>0</v>
      </c>
      <c r="E94" s="71">
        <f t="shared" si="27"/>
        <v>0</v>
      </c>
      <c r="F94" s="162">
        <v>0.18</v>
      </c>
      <c r="G94" s="71">
        <f t="shared" si="28"/>
        <v>0</v>
      </c>
      <c r="H94" s="71">
        <f t="shared" si="29"/>
        <v>0</v>
      </c>
      <c r="I94" s="126"/>
    </row>
    <row r="95" spans="1:10" ht="33">
      <c r="A95" s="58">
        <v>3</v>
      </c>
      <c r="B95" s="59" t="s">
        <v>246</v>
      </c>
      <c r="C95" s="124">
        <v>400</v>
      </c>
      <c r="D95" s="126">
        <v>0</v>
      </c>
      <c r="E95" s="71">
        <f t="shared" ref="E95:E106" si="30">C95*D95</f>
        <v>0</v>
      </c>
      <c r="F95" s="162">
        <v>0.18</v>
      </c>
      <c r="G95" s="71">
        <f t="shared" ref="G95:G106" si="31">E95*F95</f>
        <v>0</v>
      </c>
      <c r="H95" s="71">
        <f t="shared" ref="H95:H106" si="32">E95+G95</f>
        <v>0</v>
      </c>
      <c r="I95" s="126"/>
    </row>
    <row r="96" spans="1:10">
      <c r="A96" s="58">
        <v>4</v>
      </c>
      <c r="B96" s="59" t="s">
        <v>282</v>
      </c>
      <c r="C96" s="124">
        <v>66</v>
      </c>
      <c r="D96" s="126">
        <v>0</v>
      </c>
      <c r="E96" s="71">
        <f t="shared" si="30"/>
        <v>0</v>
      </c>
      <c r="F96" s="162">
        <v>0.18</v>
      </c>
      <c r="G96" s="71">
        <f t="shared" si="31"/>
        <v>0</v>
      </c>
      <c r="H96" s="71">
        <f t="shared" si="32"/>
        <v>0</v>
      </c>
      <c r="I96" s="126"/>
    </row>
    <row r="97" spans="1:9">
      <c r="A97" s="58">
        <v>5</v>
      </c>
      <c r="B97" s="59" t="s">
        <v>62</v>
      </c>
      <c r="C97" s="124">
        <v>130</v>
      </c>
      <c r="D97" s="126">
        <v>0</v>
      </c>
      <c r="E97" s="71">
        <f t="shared" si="30"/>
        <v>0</v>
      </c>
      <c r="F97" s="162">
        <v>0.18</v>
      </c>
      <c r="G97" s="71">
        <f t="shared" si="31"/>
        <v>0</v>
      </c>
      <c r="H97" s="71">
        <f t="shared" si="32"/>
        <v>0</v>
      </c>
      <c r="I97" s="126"/>
    </row>
    <row r="98" spans="1:9">
      <c r="A98" s="58">
        <v>6</v>
      </c>
      <c r="B98" s="59" t="s">
        <v>63</v>
      </c>
      <c r="C98" s="124">
        <v>130</v>
      </c>
      <c r="D98" s="126">
        <v>0</v>
      </c>
      <c r="E98" s="71">
        <f t="shared" si="30"/>
        <v>0</v>
      </c>
      <c r="F98" s="162">
        <v>0.18</v>
      </c>
      <c r="G98" s="71">
        <f t="shared" si="31"/>
        <v>0</v>
      </c>
      <c r="H98" s="71">
        <f t="shared" si="32"/>
        <v>0</v>
      </c>
      <c r="I98" s="126"/>
    </row>
    <row r="99" spans="1:9">
      <c r="A99" s="58">
        <v>7</v>
      </c>
      <c r="B99" s="59" t="s">
        <v>64</v>
      </c>
      <c r="C99" s="124">
        <v>150</v>
      </c>
      <c r="D99" s="126">
        <v>0</v>
      </c>
      <c r="E99" s="71">
        <f t="shared" si="30"/>
        <v>0</v>
      </c>
      <c r="F99" s="162">
        <v>0.18</v>
      </c>
      <c r="G99" s="71">
        <f t="shared" si="31"/>
        <v>0</v>
      </c>
      <c r="H99" s="71">
        <f t="shared" si="32"/>
        <v>0</v>
      </c>
      <c r="I99" s="126"/>
    </row>
    <row r="100" spans="1:9">
      <c r="A100" s="58">
        <v>8</v>
      </c>
      <c r="B100" s="59" t="s">
        <v>65</v>
      </c>
      <c r="C100" s="124">
        <v>260</v>
      </c>
      <c r="D100" s="126">
        <v>0</v>
      </c>
      <c r="E100" s="71">
        <f t="shared" si="30"/>
        <v>0</v>
      </c>
      <c r="F100" s="162">
        <v>0.18</v>
      </c>
      <c r="G100" s="71">
        <f t="shared" si="31"/>
        <v>0</v>
      </c>
      <c r="H100" s="71">
        <f t="shared" si="32"/>
        <v>0</v>
      </c>
      <c r="I100" s="126"/>
    </row>
    <row r="101" spans="1:9">
      <c r="A101" s="58">
        <v>9</v>
      </c>
      <c r="B101" s="59" t="s">
        <v>147</v>
      </c>
      <c r="C101" s="124">
        <v>350</v>
      </c>
      <c r="D101" s="126">
        <v>0</v>
      </c>
      <c r="E101" s="71">
        <f t="shared" si="30"/>
        <v>0</v>
      </c>
      <c r="F101" s="162">
        <v>0.18</v>
      </c>
      <c r="G101" s="71">
        <f t="shared" si="31"/>
        <v>0</v>
      </c>
      <c r="H101" s="71">
        <f t="shared" si="32"/>
        <v>0</v>
      </c>
      <c r="I101" s="126"/>
    </row>
    <row r="102" spans="1:9">
      <c r="A102" s="58">
        <v>10</v>
      </c>
      <c r="B102" s="59" t="s">
        <v>148</v>
      </c>
      <c r="C102" s="124">
        <v>350</v>
      </c>
      <c r="D102" s="126">
        <v>0</v>
      </c>
      <c r="E102" s="71">
        <f t="shared" si="30"/>
        <v>0</v>
      </c>
      <c r="F102" s="162">
        <v>0.18</v>
      </c>
      <c r="G102" s="71">
        <f t="shared" si="31"/>
        <v>0</v>
      </c>
      <c r="H102" s="71">
        <f t="shared" si="32"/>
        <v>0</v>
      </c>
      <c r="I102" s="126"/>
    </row>
    <row r="103" spans="1:9">
      <c r="A103" s="58">
        <v>11</v>
      </c>
      <c r="B103" s="59" t="s">
        <v>149</v>
      </c>
      <c r="C103" s="124">
        <v>350</v>
      </c>
      <c r="D103" s="126">
        <v>0</v>
      </c>
      <c r="E103" s="71">
        <f t="shared" si="30"/>
        <v>0</v>
      </c>
      <c r="F103" s="162">
        <v>0.18</v>
      </c>
      <c r="G103" s="71">
        <f t="shared" si="31"/>
        <v>0</v>
      </c>
      <c r="H103" s="71">
        <f t="shared" si="32"/>
        <v>0</v>
      </c>
      <c r="I103" s="126"/>
    </row>
    <row r="104" spans="1:9">
      <c r="A104" s="58">
        <v>12</v>
      </c>
      <c r="B104" s="59" t="s">
        <v>150</v>
      </c>
      <c r="C104" s="124">
        <v>150000</v>
      </c>
      <c r="D104" s="126">
        <v>0</v>
      </c>
      <c r="E104" s="71">
        <f t="shared" si="30"/>
        <v>0</v>
      </c>
      <c r="F104" s="162">
        <v>0.18</v>
      </c>
      <c r="G104" s="71">
        <f t="shared" si="31"/>
        <v>0</v>
      </c>
      <c r="H104" s="71">
        <f t="shared" si="32"/>
        <v>0</v>
      </c>
      <c r="I104" s="126"/>
    </row>
    <row r="105" spans="1:9" ht="33">
      <c r="A105" s="58">
        <v>13</v>
      </c>
      <c r="B105" s="59" t="s">
        <v>151</v>
      </c>
      <c r="C105" s="124">
        <v>50000</v>
      </c>
      <c r="D105" s="126">
        <v>0</v>
      </c>
      <c r="E105" s="71">
        <f t="shared" si="30"/>
        <v>0</v>
      </c>
      <c r="F105" s="162">
        <v>0.18</v>
      </c>
      <c r="G105" s="71">
        <f t="shared" si="31"/>
        <v>0</v>
      </c>
      <c r="H105" s="71">
        <f t="shared" si="32"/>
        <v>0</v>
      </c>
      <c r="I105" s="126"/>
    </row>
    <row r="106" spans="1:9" ht="33">
      <c r="A106" s="58">
        <v>14</v>
      </c>
      <c r="B106" s="59" t="s">
        <v>248</v>
      </c>
      <c r="C106" s="124">
        <v>2</v>
      </c>
      <c r="D106" s="126">
        <v>0</v>
      </c>
      <c r="E106" s="71">
        <f t="shared" si="30"/>
        <v>0</v>
      </c>
      <c r="F106" s="162">
        <v>0.18</v>
      </c>
      <c r="G106" s="71">
        <f t="shared" si="31"/>
        <v>0</v>
      </c>
      <c r="H106" s="71">
        <f t="shared" si="32"/>
        <v>0</v>
      </c>
      <c r="I106" s="126"/>
    </row>
    <row r="107" spans="1:9" s="229" customFormat="1" ht="17.25">
      <c r="A107" s="230"/>
      <c r="B107" s="224" t="s">
        <v>61</v>
      </c>
      <c r="C107" s="225"/>
      <c r="D107" s="231"/>
      <c r="E107" s="231">
        <f>SUM(E93:E106)</f>
        <v>0</v>
      </c>
      <c r="F107" s="231"/>
      <c r="G107" s="231">
        <f>SUM(G93:G106)</f>
        <v>0</v>
      </c>
      <c r="H107" s="231">
        <f>SUM(H93:H106)</f>
        <v>0</v>
      </c>
      <c r="I107" s="231"/>
    </row>
    <row r="108" spans="1:9" s="128" customFormat="1">
      <c r="A108" s="220"/>
      <c r="B108" s="221"/>
      <c r="C108" s="222"/>
      <c r="D108" s="223"/>
      <c r="E108" s="223"/>
      <c r="F108" s="223"/>
      <c r="G108" s="223"/>
      <c r="H108" s="223"/>
      <c r="I108" s="223"/>
    </row>
    <row r="109" spans="1:9">
      <c r="B109" s="403" t="s">
        <v>336</v>
      </c>
      <c r="C109" s="404"/>
      <c r="D109" s="404"/>
      <c r="E109" s="404"/>
      <c r="F109" s="404"/>
      <c r="G109" s="404"/>
      <c r="H109" s="404"/>
      <c r="I109" s="404"/>
    </row>
    <row r="110" spans="1:9" ht="33">
      <c r="A110" s="56" t="s">
        <v>197</v>
      </c>
      <c r="B110" s="57" t="s">
        <v>137</v>
      </c>
      <c r="C110" s="109" t="s">
        <v>136</v>
      </c>
      <c r="D110" s="134" t="s">
        <v>111</v>
      </c>
      <c r="E110" s="159" t="s">
        <v>207</v>
      </c>
      <c r="F110" s="70" t="s">
        <v>327</v>
      </c>
      <c r="G110" s="161" t="s">
        <v>320</v>
      </c>
      <c r="H110" s="70" t="s">
        <v>321</v>
      </c>
      <c r="I110" s="78" t="s">
        <v>208</v>
      </c>
    </row>
    <row r="111" spans="1:9" ht="33">
      <c r="A111" s="58">
        <v>1</v>
      </c>
      <c r="B111" s="59" t="s">
        <v>112</v>
      </c>
      <c r="C111" s="124" t="s">
        <v>115</v>
      </c>
      <c r="D111" s="133">
        <v>0</v>
      </c>
      <c r="E111" s="126">
        <v>0</v>
      </c>
      <c r="F111" s="71">
        <f t="shared" ref="F111" si="33">D111*E111</f>
        <v>0</v>
      </c>
      <c r="G111" s="162">
        <v>0.18</v>
      </c>
      <c r="H111" s="71">
        <f t="shared" ref="H111" si="34">F111*G111</f>
        <v>0</v>
      </c>
      <c r="I111" s="71">
        <f t="shared" ref="I111" si="35">F111+H111</f>
        <v>0</v>
      </c>
    </row>
    <row r="112" spans="1:9" ht="33">
      <c r="A112" s="58">
        <v>2</v>
      </c>
      <c r="B112" s="59" t="s">
        <v>113</v>
      </c>
      <c r="C112" s="124" t="s">
        <v>115</v>
      </c>
      <c r="D112" s="133">
        <v>0</v>
      </c>
      <c r="E112" s="126">
        <v>0</v>
      </c>
      <c r="F112" s="71">
        <f t="shared" ref="F112:F113" si="36">D112*E112</f>
        <v>0</v>
      </c>
      <c r="G112" s="162">
        <v>0.18</v>
      </c>
      <c r="H112" s="71">
        <f t="shared" ref="H112:H113" si="37">F112*G112</f>
        <v>0</v>
      </c>
      <c r="I112" s="71">
        <f t="shared" ref="I112:I113" si="38">F112+H112</f>
        <v>0</v>
      </c>
    </row>
    <row r="113" spans="1:9">
      <c r="A113" s="58">
        <v>3</v>
      </c>
      <c r="B113" s="59" t="s">
        <v>114</v>
      </c>
      <c r="C113" s="124" t="s">
        <v>115</v>
      </c>
      <c r="D113" s="133">
        <v>0</v>
      </c>
      <c r="E113" s="126">
        <v>0</v>
      </c>
      <c r="F113" s="71">
        <f t="shared" si="36"/>
        <v>0</v>
      </c>
      <c r="G113" s="162">
        <v>0.18</v>
      </c>
      <c r="H113" s="71">
        <f t="shared" si="37"/>
        <v>0</v>
      </c>
      <c r="I113" s="71">
        <f t="shared" si="38"/>
        <v>0</v>
      </c>
    </row>
    <row r="114" spans="1:9">
      <c r="A114" s="58">
        <v>4</v>
      </c>
      <c r="B114" s="59" t="s">
        <v>116</v>
      </c>
      <c r="C114" s="124" t="s">
        <v>115</v>
      </c>
      <c r="D114" s="133">
        <v>0</v>
      </c>
      <c r="E114" s="126">
        <v>0</v>
      </c>
      <c r="F114" s="71">
        <f t="shared" ref="F114:F123" si="39">D114*E114</f>
        <v>0</v>
      </c>
      <c r="G114" s="162">
        <v>0.18</v>
      </c>
      <c r="H114" s="71">
        <f t="shared" ref="H114:H123" si="40">F114*G114</f>
        <v>0</v>
      </c>
      <c r="I114" s="71">
        <f t="shared" ref="I114:I123" si="41">F114+H114</f>
        <v>0</v>
      </c>
    </row>
    <row r="115" spans="1:9">
      <c r="A115" s="58">
        <v>5</v>
      </c>
      <c r="B115" s="59" t="s">
        <v>117</v>
      </c>
      <c r="C115" s="124" t="s">
        <v>115</v>
      </c>
      <c r="D115" s="133">
        <v>0</v>
      </c>
      <c r="E115" s="126">
        <v>0</v>
      </c>
      <c r="F115" s="71">
        <f t="shared" si="39"/>
        <v>0</v>
      </c>
      <c r="G115" s="162">
        <v>0.18</v>
      </c>
      <c r="H115" s="71">
        <f t="shared" si="40"/>
        <v>0</v>
      </c>
      <c r="I115" s="71">
        <f t="shared" si="41"/>
        <v>0</v>
      </c>
    </row>
    <row r="116" spans="1:9">
      <c r="A116" s="58">
        <v>6</v>
      </c>
      <c r="B116" s="59" t="s">
        <v>118</v>
      </c>
      <c r="C116" s="124" t="s">
        <v>115</v>
      </c>
      <c r="D116" s="133">
        <v>0</v>
      </c>
      <c r="E116" s="126">
        <v>0</v>
      </c>
      <c r="F116" s="71">
        <f t="shared" si="39"/>
        <v>0</v>
      </c>
      <c r="G116" s="162">
        <v>0.18</v>
      </c>
      <c r="H116" s="71">
        <f t="shared" si="40"/>
        <v>0</v>
      </c>
      <c r="I116" s="71">
        <f t="shared" si="41"/>
        <v>0</v>
      </c>
    </row>
    <row r="117" spans="1:9">
      <c r="A117" s="58">
        <v>7</v>
      </c>
      <c r="B117" s="59" t="s">
        <v>119</v>
      </c>
      <c r="C117" s="124" t="s">
        <v>115</v>
      </c>
      <c r="D117" s="133">
        <v>0</v>
      </c>
      <c r="E117" s="126">
        <v>0</v>
      </c>
      <c r="F117" s="71">
        <f t="shared" si="39"/>
        <v>0</v>
      </c>
      <c r="G117" s="162">
        <v>0.18</v>
      </c>
      <c r="H117" s="71">
        <f t="shared" si="40"/>
        <v>0</v>
      </c>
      <c r="I117" s="71">
        <f t="shared" si="41"/>
        <v>0</v>
      </c>
    </row>
    <row r="118" spans="1:9">
      <c r="A118" s="58">
        <v>8</v>
      </c>
      <c r="B118" s="59" t="s">
        <v>120</v>
      </c>
      <c r="C118" s="124" t="s">
        <v>115</v>
      </c>
      <c r="D118" s="133">
        <v>0</v>
      </c>
      <c r="E118" s="126">
        <v>0</v>
      </c>
      <c r="F118" s="71">
        <f t="shared" si="39"/>
        <v>0</v>
      </c>
      <c r="G118" s="162">
        <v>0.18</v>
      </c>
      <c r="H118" s="71">
        <f t="shared" si="40"/>
        <v>0</v>
      </c>
      <c r="I118" s="71">
        <f t="shared" si="41"/>
        <v>0</v>
      </c>
    </row>
    <row r="119" spans="1:9">
      <c r="A119" s="58">
        <v>9</v>
      </c>
      <c r="B119" s="59" t="s">
        <v>121</v>
      </c>
      <c r="C119" s="124" t="s">
        <v>115</v>
      </c>
      <c r="D119" s="133">
        <v>0</v>
      </c>
      <c r="E119" s="126">
        <v>0</v>
      </c>
      <c r="F119" s="71">
        <f t="shared" si="39"/>
        <v>0</v>
      </c>
      <c r="G119" s="162">
        <v>0.18</v>
      </c>
      <c r="H119" s="71">
        <f t="shared" si="40"/>
        <v>0</v>
      </c>
      <c r="I119" s="71">
        <f t="shared" si="41"/>
        <v>0</v>
      </c>
    </row>
    <row r="120" spans="1:9" ht="82.5">
      <c r="A120" s="58">
        <v>10</v>
      </c>
      <c r="B120" s="59" t="s">
        <v>122</v>
      </c>
      <c r="C120" s="124" t="s">
        <v>115</v>
      </c>
      <c r="D120" s="133">
        <v>0</v>
      </c>
      <c r="E120" s="126">
        <v>0</v>
      </c>
      <c r="F120" s="71">
        <f t="shared" si="39"/>
        <v>0</v>
      </c>
      <c r="G120" s="162">
        <v>0.18</v>
      </c>
      <c r="H120" s="71">
        <f t="shared" si="40"/>
        <v>0</v>
      </c>
      <c r="I120" s="71">
        <f t="shared" si="41"/>
        <v>0</v>
      </c>
    </row>
    <row r="121" spans="1:9">
      <c r="A121" s="58">
        <v>11</v>
      </c>
      <c r="B121" s="59" t="s">
        <v>123</v>
      </c>
      <c r="C121" s="124" t="s">
        <v>115</v>
      </c>
      <c r="D121" s="133">
        <v>0</v>
      </c>
      <c r="E121" s="126">
        <v>0</v>
      </c>
      <c r="F121" s="71">
        <f t="shared" si="39"/>
        <v>0</v>
      </c>
      <c r="G121" s="162">
        <v>0.18</v>
      </c>
      <c r="H121" s="71">
        <f t="shared" si="40"/>
        <v>0</v>
      </c>
      <c r="I121" s="71">
        <f t="shared" si="41"/>
        <v>0</v>
      </c>
    </row>
    <row r="122" spans="1:9">
      <c r="A122" s="58">
        <v>12</v>
      </c>
      <c r="B122" s="59" t="s">
        <v>124</v>
      </c>
      <c r="C122" s="124" t="s">
        <v>115</v>
      </c>
      <c r="D122" s="133">
        <v>0</v>
      </c>
      <c r="E122" s="126">
        <v>0</v>
      </c>
      <c r="F122" s="71">
        <f t="shared" si="39"/>
        <v>0</v>
      </c>
      <c r="G122" s="162">
        <v>0.18</v>
      </c>
      <c r="H122" s="71">
        <f t="shared" si="40"/>
        <v>0</v>
      </c>
      <c r="I122" s="71">
        <f t="shared" si="41"/>
        <v>0</v>
      </c>
    </row>
    <row r="123" spans="1:9">
      <c r="A123" s="58">
        <v>13</v>
      </c>
      <c r="B123" s="59" t="s">
        <v>125</v>
      </c>
      <c r="C123" s="124" t="s">
        <v>115</v>
      </c>
      <c r="D123" s="133">
        <v>0</v>
      </c>
      <c r="E123" s="126">
        <v>0</v>
      </c>
      <c r="F123" s="71">
        <f t="shared" si="39"/>
        <v>0</v>
      </c>
      <c r="G123" s="162">
        <v>0.18</v>
      </c>
      <c r="H123" s="71">
        <f t="shared" si="40"/>
        <v>0</v>
      </c>
      <c r="I123" s="71">
        <f t="shared" si="41"/>
        <v>0</v>
      </c>
    </row>
    <row r="124" spans="1:9" s="229" customFormat="1" ht="17.25">
      <c r="A124" s="224"/>
      <c r="B124" s="224" t="s">
        <v>61</v>
      </c>
      <c r="C124" s="225"/>
      <c r="D124" s="226"/>
      <c r="E124" s="227"/>
      <c r="F124" s="228">
        <f>SUM(F111:F123)</f>
        <v>0</v>
      </c>
      <c r="G124" s="228"/>
      <c r="H124" s="228">
        <f t="shared" ref="H124:I124" si="42">SUM(H111:H123)</f>
        <v>0</v>
      </c>
      <c r="I124" s="228">
        <f t="shared" si="42"/>
        <v>0</v>
      </c>
    </row>
    <row r="125" spans="1:9">
      <c r="G125" s="125"/>
      <c r="H125" s="60"/>
    </row>
  </sheetData>
  <mergeCells count="12">
    <mergeCell ref="B109:I109"/>
    <mergeCell ref="B91:I91"/>
    <mergeCell ref="B79:I79"/>
    <mergeCell ref="I51:I76"/>
    <mergeCell ref="B48:I48"/>
    <mergeCell ref="I5:I45"/>
    <mergeCell ref="B2:I2"/>
    <mergeCell ref="B80:C80"/>
    <mergeCell ref="B4:C4"/>
    <mergeCell ref="B30:C30"/>
    <mergeCell ref="B40:C40"/>
    <mergeCell ref="B50:C50"/>
  </mergeCells>
  <pageMargins left="0.7" right="0.7" top="0.75" bottom="0.75" header="0.3" footer="0.3"/>
  <pageSetup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8"/>
  <sheetViews>
    <sheetView workbookViewId="0">
      <selection sqref="A1:W28"/>
    </sheetView>
  </sheetViews>
  <sheetFormatPr defaultColWidth="10.625" defaultRowHeight="12.75"/>
  <cols>
    <col min="1" max="1" width="2.625" style="123" bestFit="1" customWidth="1"/>
    <col min="2" max="2" width="34.75" style="123" bestFit="1" customWidth="1"/>
    <col min="3" max="3" width="16.375" style="123" bestFit="1" customWidth="1"/>
    <col min="4" max="4" width="7.625" style="123" bestFit="1" customWidth="1"/>
    <col min="5" max="5" width="13.75" style="123" bestFit="1" customWidth="1"/>
    <col min="6" max="6" width="15.25" style="123" bestFit="1" customWidth="1"/>
    <col min="7" max="7" width="14" style="123" bestFit="1" customWidth="1"/>
    <col min="8" max="8" width="15.25" style="123" bestFit="1" customWidth="1"/>
    <col min="9" max="9" width="22.875" style="123" customWidth="1"/>
    <col min="10" max="10" width="9.5" style="123" bestFit="1" customWidth="1"/>
    <col min="11" max="11" width="18.625" style="123" bestFit="1" customWidth="1"/>
    <col min="12" max="12" width="14" style="123" bestFit="1" customWidth="1"/>
    <col min="13" max="13" width="15.25" style="123" bestFit="1" customWidth="1"/>
    <col min="14" max="14" width="3.875" style="123" bestFit="1" customWidth="1"/>
    <col min="15" max="15" width="7" style="123" bestFit="1" customWidth="1"/>
    <col min="16" max="16" width="15.25" style="123" bestFit="1" customWidth="1"/>
    <col min="17" max="17" width="14" style="123" bestFit="1" customWidth="1"/>
    <col min="18" max="18" width="18.625" style="123" bestFit="1" customWidth="1"/>
    <col min="19" max="19" width="3.875" style="123" bestFit="1" customWidth="1"/>
    <col min="20" max="20" width="9.125" style="123" bestFit="1" customWidth="1"/>
    <col min="21" max="21" width="15.25" style="123" bestFit="1" customWidth="1"/>
    <col min="22" max="22" width="14" style="123" bestFit="1" customWidth="1"/>
    <col min="23" max="23" width="15.25" style="123" bestFit="1" customWidth="1"/>
    <col min="24" max="24" width="20.875" style="123" bestFit="1" customWidth="1"/>
    <col min="25" max="16384" width="10.625" style="123"/>
  </cols>
  <sheetData>
    <row r="1" spans="1:24" s="114" customFormat="1" ht="36" customHeight="1">
      <c r="A1" s="110"/>
      <c r="B1" s="408" t="s">
        <v>383</v>
      </c>
      <c r="C1" s="408"/>
      <c r="D1" s="112"/>
      <c r="E1" s="110"/>
      <c r="F1" s="110"/>
      <c r="G1" s="110"/>
      <c r="H1" s="110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4" s="114" customFormat="1" ht="30">
      <c r="A2" s="113"/>
      <c r="B2" s="117" t="s">
        <v>326</v>
      </c>
      <c r="C2" s="117" t="s">
        <v>103</v>
      </c>
      <c r="D2" s="118"/>
      <c r="E2" s="247" t="s">
        <v>207</v>
      </c>
      <c r="F2" s="248" t="s">
        <v>327</v>
      </c>
      <c r="G2" s="249" t="s">
        <v>320</v>
      </c>
      <c r="H2" s="248" t="s">
        <v>321</v>
      </c>
      <c r="I2" s="250" t="s">
        <v>208</v>
      </c>
      <c r="L2" s="251" t="s">
        <v>9</v>
      </c>
      <c r="M2" s="117"/>
      <c r="N2" s="118"/>
      <c r="O2" s="118"/>
      <c r="P2" s="117"/>
      <c r="Q2" s="118"/>
      <c r="R2" s="118"/>
    </row>
    <row r="3" spans="1:24" s="114" customFormat="1" ht="30">
      <c r="A3" s="113">
        <v>1</v>
      </c>
      <c r="B3" s="119" t="s">
        <v>104</v>
      </c>
      <c r="C3" s="111" t="s">
        <v>252</v>
      </c>
      <c r="D3" s="121"/>
      <c r="E3" s="120">
        <v>0</v>
      </c>
      <c r="F3" s="120">
        <f>IF(C3= "To be filled by Bidder",0,C3*E3)</f>
        <v>0</v>
      </c>
      <c r="G3" s="252">
        <v>0.18</v>
      </c>
      <c r="H3" s="253">
        <f t="shared" ref="H3" si="0">F3*G3</f>
        <v>0</v>
      </c>
      <c r="I3" s="253">
        <f t="shared" ref="I3" si="1">F3+H3</f>
        <v>0</v>
      </c>
      <c r="L3" s="121"/>
      <c r="M3" s="120"/>
      <c r="N3" s="120"/>
      <c r="O3" s="121"/>
      <c r="P3" s="120"/>
      <c r="Q3" s="120"/>
      <c r="R3" s="122"/>
    </row>
    <row r="4" spans="1:24" s="114" customFormat="1" ht="15">
      <c r="A4" s="113">
        <v>2</v>
      </c>
      <c r="B4" s="119" t="s">
        <v>253</v>
      </c>
      <c r="C4" s="111" t="s">
        <v>252</v>
      </c>
      <c r="D4" s="121"/>
      <c r="E4" s="120">
        <v>0</v>
      </c>
      <c r="F4" s="120">
        <f t="shared" ref="F4:F12" si="2">IF(C4= "To be filled by Bidder",0,C4*E4)</f>
        <v>0</v>
      </c>
      <c r="G4" s="252">
        <v>0.18</v>
      </c>
      <c r="H4" s="253">
        <f t="shared" ref="H4:H12" si="3">F4*G4</f>
        <v>0</v>
      </c>
      <c r="I4" s="253">
        <f t="shared" ref="I4:I12" si="4">F4+H4</f>
        <v>0</v>
      </c>
      <c r="L4" s="121"/>
      <c r="M4" s="120"/>
      <c r="N4" s="120"/>
      <c r="O4" s="121"/>
      <c r="P4" s="120"/>
      <c r="Q4" s="120"/>
      <c r="R4" s="122"/>
    </row>
    <row r="5" spans="1:24" s="114" customFormat="1" ht="15">
      <c r="A5" s="113">
        <v>3</v>
      </c>
      <c r="B5" s="119" t="s">
        <v>105</v>
      </c>
      <c r="C5" s="111">
        <v>2</v>
      </c>
      <c r="D5" s="121"/>
      <c r="E5" s="120">
        <v>0</v>
      </c>
      <c r="F5" s="120">
        <f t="shared" si="2"/>
        <v>0</v>
      </c>
      <c r="G5" s="252">
        <v>0.18</v>
      </c>
      <c r="H5" s="253">
        <f t="shared" si="3"/>
        <v>0</v>
      </c>
      <c r="I5" s="253">
        <f t="shared" si="4"/>
        <v>0</v>
      </c>
      <c r="L5" s="121"/>
      <c r="M5" s="120"/>
      <c r="N5" s="120"/>
      <c r="O5" s="121"/>
      <c r="P5" s="120"/>
      <c r="Q5" s="120"/>
      <c r="R5" s="122"/>
    </row>
    <row r="6" spans="1:24" s="114" customFormat="1" ht="15">
      <c r="A6" s="113">
        <v>4</v>
      </c>
      <c r="B6" s="119" t="s">
        <v>106</v>
      </c>
      <c r="C6" s="111" t="s">
        <v>252</v>
      </c>
      <c r="D6" s="121"/>
      <c r="E6" s="120">
        <v>0</v>
      </c>
      <c r="F6" s="120">
        <f t="shared" si="2"/>
        <v>0</v>
      </c>
      <c r="G6" s="252">
        <v>0.18</v>
      </c>
      <c r="H6" s="253">
        <f t="shared" si="3"/>
        <v>0</v>
      </c>
      <c r="I6" s="253">
        <f t="shared" si="4"/>
        <v>0</v>
      </c>
      <c r="L6" s="121"/>
      <c r="M6" s="120"/>
      <c r="N6" s="120"/>
      <c r="O6" s="121"/>
      <c r="P6" s="120"/>
      <c r="Q6" s="120"/>
      <c r="R6" s="122"/>
    </row>
    <row r="7" spans="1:24" s="114" customFormat="1" ht="15">
      <c r="A7" s="113">
        <v>5</v>
      </c>
      <c r="B7" s="119" t="s">
        <v>107</v>
      </c>
      <c r="C7" s="111" t="s">
        <v>252</v>
      </c>
      <c r="D7" s="121"/>
      <c r="E7" s="120">
        <v>0</v>
      </c>
      <c r="F7" s="120">
        <f t="shared" si="2"/>
        <v>0</v>
      </c>
      <c r="G7" s="252">
        <v>0.18</v>
      </c>
      <c r="H7" s="253">
        <f t="shared" si="3"/>
        <v>0</v>
      </c>
      <c r="I7" s="253">
        <f t="shared" si="4"/>
        <v>0</v>
      </c>
      <c r="L7" s="121"/>
      <c r="M7" s="120"/>
      <c r="N7" s="120"/>
      <c r="O7" s="121"/>
      <c r="P7" s="120"/>
      <c r="Q7" s="120"/>
      <c r="R7" s="122"/>
    </row>
    <row r="8" spans="1:24" s="114" customFormat="1" ht="15">
      <c r="A8" s="113">
        <v>6</v>
      </c>
      <c r="B8" s="119" t="s">
        <v>108</v>
      </c>
      <c r="C8" s="111" t="s">
        <v>252</v>
      </c>
      <c r="D8" s="121"/>
      <c r="E8" s="120">
        <v>0</v>
      </c>
      <c r="F8" s="120">
        <f t="shared" si="2"/>
        <v>0</v>
      </c>
      <c r="G8" s="252">
        <v>0.18</v>
      </c>
      <c r="H8" s="253">
        <f t="shared" si="3"/>
        <v>0</v>
      </c>
      <c r="I8" s="253">
        <f t="shared" si="4"/>
        <v>0</v>
      </c>
      <c r="L8" s="121"/>
      <c r="M8" s="120"/>
      <c r="N8" s="120"/>
      <c r="O8" s="121"/>
      <c r="P8" s="120"/>
      <c r="Q8" s="120"/>
      <c r="R8" s="122"/>
    </row>
    <row r="9" spans="1:24" s="114" customFormat="1" ht="15">
      <c r="A9" s="113">
        <v>7</v>
      </c>
      <c r="B9" s="119" t="s">
        <v>109</v>
      </c>
      <c r="C9" s="111" t="s">
        <v>252</v>
      </c>
      <c r="D9" s="121"/>
      <c r="E9" s="120">
        <v>0</v>
      </c>
      <c r="F9" s="120">
        <f t="shared" si="2"/>
        <v>0</v>
      </c>
      <c r="G9" s="252">
        <v>0.18</v>
      </c>
      <c r="H9" s="253">
        <f t="shared" si="3"/>
        <v>0</v>
      </c>
      <c r="I9" s="253">
        <f t="shared" si="4"/>
        <v>0</v>
      </c>
      <c r="L9" s="121"/>
      <c r="M9" s="120"/>
      <c r="N9" s="120"/>
      <c r="O9" s="121"/>
      <c r="P9" s="120"/>
      <c r="Q9" s="120"/>
      <c r="R9" s="122"/>
    </row>
    <row r="10" spans="1:24" s="114" customFormat="1" ht="15">
      <c r="A10" s="113">
        <v>8</v>
      </c>
      <c r="B10" s="119" t="s">
        <v>254</v>
      </c>
      <c r="C10" s="111" t="s">
        <v>252</v>
      </c>
      <c r="D10" s="121"/>
      <c r="E10" s="120">
        <v>0</v>
      </c>
      <c r="F10" s="120">
        <f t="shared" si="2"/>
        <v>0</v>
      </c>
      <c r="G10" s="252">
        <v>0.18</v>
      </c>
      <c r="H10" s="253">
        <f t="shared" si="3"/>
        <v>0</v>
      </c>
      <c r="I10" s="253">
        <f t="shared" si="4"/>
        <v>0</v>
      </c>
      <c r="L10" s="121"/>
      <c r="M10" s="120"/>
      <c r="N10" s="120"/>
      <c r="O10" s="121"/>
      <c r="P10" s="120"/>
      <c r="Q10" s="120"/>
      <c r="R10" s="122"/>
    </row>
    <row r="11" spans="1:24" s="114" customFormat="1" ht="15">
      <c r="A11" s="113">
        <v>9</v>
      </c>
      <c r="B11" s="119" t="s">
        <v>255</v>
      </c>
      <c r="C11" s="111" t="s">
        <v>252</v>
      </c>
      <c r="D11" s="121"/>
      <c r="E11" s="120">
        <v>0</v>
      </c>
      <c r="F11" s="120">
        <f t="shared" si="2"/>
        <v>0</v>
      </c>
      <c r="G11" s="252">
        <v>0.18</v>
      </c>
      <c r="H11" s="253">
        <f t="shared" si="3"/>
        <v>0</v>
      </c>
      <c r="I11" s="253">
        <f t="shared" si="4"/>
        <v>0</v>
      </c>
      <c r="L11" s="121"/>
      <c r="M11" s="120"/>
      <c r="N11" s="120"/>
      <c r="O11" s="121"/>
      <c r="P11" s="120"/>
      <c r="Q11" s="120"/>
      <c r="R11" s="122"/>
    </row>
    <row r="12" spans="1:24" s="114" customFormat="1" ht="15">
      <c r="A12" s="113">
        <v>10</v>
      </c>
      <c r="B12" s="119" t="s">
        <v>110</v>
      </c>
      <c r="C12" s="111"/>
      <c r="D12" s="121"/>
      <c r="E12" s="120">
        <v>0</v>
      </c>
      <c r="F12" s="120">
        <f t="shared" si="2"/>
        <v>0</v>
      </c>
      <c r="G12" s="252">
        <v>0.18</v>
      </c>
      <c r="H12" s="253">
        <f t="shared" si="3"/>
        <v>0</v>
      </c>
      <c r="I12" s="253">
        <f t="shared" si="4"/>
        <v>0</v>
      </c>
      <c r="L12" s="121"/>
      <c r="M12" s="120"/>
      <c r="N12" s="120"/>
      <c r="O12" s="121"/>
      <c r="P12" s="120"/>
      <c r="Q12" s="120"/>
      <c r="R12" s="122"/>
    </row>
    <row r="13" spans="1:24" s="215" customFormat="1" ht="17.25">
      <c r="A13" s="212"/>
      <c r="B13" s="212"/>
      <c r="C13" s="213"/>
      <c r="D13" s="212"/>
      <c r="E13" s="212"/>
      <c r="F13" s="244">
        <f>SUM(F3:F12)</f>
        <v>0</v>
      </c>
      <c r="G13" s="244"/>
      <c r="H13" s="244">
        <f t="shared" ref="H13:I13" si="5">SUM(H3:H12)</f>
        <v>0</v>
      </c>
      <c r="I13" s="244">
        <f t="shared" si="5"/>
        <v>0</v>
      </c>
      <c r="L13" s="212"/>
      <c r="M13" s="212"/>
      <c r="N13" s="212"/>
      <c r="O13" s="212"/>
      <c r="P13" s="212"/>
      <c r="Q13" s="212"/>
      <c r="R13" s="245"/>
    </row>
    <row r="15" spans="1:24" ht="15">
      <c r="A15" s="110"/>
      <c r="B15" s="408" t="s">
        <v>266</v>
      </c>
      <c r="C15" s="408"/>
      <c r="D15" s="112"/>
      <c r="E15" s="110"/>
      <c r="F15" s="110"/>
      <c r="G15" s="110"/>
      <c r="H15" s="110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spans="1:24" ht="15">
      <c r="A16" s="115"/>
      <c r="C16" s="116"/>
      <c r="D16" s="409" t="s">
        <v>262</v>
      </c>
      <c r="E16" s="410"/>
      <c r="F16" s="410"/>
      <c r="G16" s="410"/>
      <c r="H16" s="411"/>
      <c r="I16" s="405" t="s">
        <v>263</v>
      </c>
      <c r="J16" s="406"/>
      <c r="K16" s="406"/>
      <c r="L16" s="406"/>
      <c r="M16" s="407"/>
      <c r="N16" s="409" t="s">
        <v>264</v>
      </c>
      <c r="O16" s="410"/>
      <c r="P16" s="410"/>
      <c r="Q16" s="410"/>
      <c r="R16" s="411"/>
      <c r="S16" s="405" t="s">
        <v>361</v>
      </c>
      <c r="T16" s="406"/>
      <c r="U16" s="406"/>
      <c r="V16" s="406"/>
      <c r="W16" s="407"/>
      <c r="X16" s="281"/>
    </row>
    <row r="17" spans="1:24" ht="45">
      <c r="A17" s="113"/>
      <c r="B17" s="117" t="s">
        <v>139</v>
      </c>
      <c r="C17" s="117"/>
      <c r="D17" s="254" t="s">
        <v>103</v>
      </c>
      <c r="E17" s="255" t="s">
        <v>360</v>
      </c>
      <c r="F17" s="255" t="s">
        <v>327</v>
      </c>
      <c r="G17" s="255" t="s">
        <v>321</v>
      </c>
      <c r="H17" s="255" t="s">
        <v>208</v>
      </c>
      <c r="I17" s="285" t="s">
        <v>103</v>
      </c>
      <c r="J17" s="286" t="s">
        <v>360</v>
      </c>
      <c r="K17" s="286" t="s">
        <v>327</v>
      </c>
      <c r="L17" s="286" t="s">
        <v>321</v>
      </c>
      <c r="M17" s="286" t="s">
        <v>208</v>
      </c>
      <c r="N17" s="254" t="s">
        <v>103</v>
      </c>
      <c r="O17" s="255" t="s">
        <v>360</v>
      </c>
      <c r="P17" s="255" t="s">
        <v>327</v>
      </c>
      <c r="Q17" s="255" t="s">
        <v>321</v>
      </c>
      <c r="R17" s="255" t="s">
        <v>208</v>
      </c>
      <c r="S17" s="285" t="s">
        <v>103</v>
      </c>
      <c r="T17" s="286" t="s">
        <v>360</v>
      </c>
      <c r="U17" s="286" t="s">
        <v>327</v>
      </c>
      <c r="V17" s="286" t="s">
        <v>321</v>
      </c>
      <c r="W17" s="286" t="s">
        <v>208</v>
      </c>
      <c r="X17" s="282" t="s">
        <v>362</v>
      </c>
    </row>
    <row r="18" spans="1:24" ht="30">
      <c r="A18" s="113">
        <v>1</v>
      </c>
      <c r="B18" s="119" t="s">
        <v>104</v>
      </c>
      <c r="C18" s="111" t="s">
        <v>252</v>
      </c>
      <c r="D18" s="256">
        <v>0</v>
      </c>
      <c r="E18" s="257">
        <v>0</v>
      </c>
      <c r="F18" s="257">
        <f>D18*E18</f>
        <v>0</v>
      </c>
      <c r="G18" s="257">
        <f>F18*0.18</f>
        <v>0</v>
      </c>
      <c r="H18" s="257">
        <f>F18+G18</f>
        <v>0</v>
      </c>
      <c r="I18" s="287">
        <v>0</v>
      </c>
      <c r="J18" s="288">
        <v>0</v>
      </c>
      <c r="K18" s="288">
        <f>I18*J18</f>
        <v>0</v>
      </c>
      <c r="L18" s="288">
        <f>K18*0.18</f>
        <v>0</v>
      </c>
      <c r="M18" s="288">
        <f>K18+L18</f>
        <v>0</v>
      </c>
      <c r="N18" s="256">
        <v>0</v>
      </c>
      <c r="O18" s="257">
        <v>0</v>
      </c>
      <c r="P18" s="257">
        <f>N18*O18</f>
        <v>0</v>
      </c>
      <c r="Q18" s="257">
        <f>P18*0.18</f>
        <v>0</v>
      </c>
      <c r="R18" s="257">
        <f>P18+Q18</f>
        <v>0</v>
      </c>
      <c r="S18" s="287">
        <v>0</v>
      </c>
      <c r="T18" s="288">
        <v>0</v>
      </c>
      <c r="U18" s="288">
        <f>S18*T18</f>
        <v>0</v>
      </c>
      <c r="V18" s="288">
        <f>U18*0.18</f>
        <v>0</v>
      </c>
      <c r="W18" s="288">
        <f>U18+V18</f>
        <v>0</v>
      </c>
      <c r="X18" s="283">
        <f>H18+M18+R18+W18</f>
        <v>0</v>
      </c>
    </row>
    <row r="19" spans="1:24" ht="15">
      <c r="A19" s="113">
        <v>2</v>
      </c>
      <c r="B19" s="119" t="s">
        <v>253</v>
      </c>
      <c r="C19" s="111" t="s">
        <v>252</v>
      </c>
      <c r="D19" s="256">
        <v>0</v>
      </c>
      <c r="E19" s="257">
        <v>0</v>
      </c>
      <c r="F19" s="257">
        <f t="shared" ref="F19:F27" si="6">D19*E19</f>
        <v>0</v>
      </c>
      <c r="G19" s="257">
        <f t="shared" ref="G19:G27" si="7">F19*0.18</f>
        <v>0</v>
      </c>
      <c r="H19" s="257">
        <f t="shared" ref="H19:H27" si="8">F19+G19</f>
        <v>0</v>
      </c>
      <c r="I19" s="287">
        <v>0</v>
      </c>
      <c r="J19" s="288">
        <v>0</v>
      </c>
      <c r="K19" s="288">
        <f t="shared" ref="K19:K27" si="9">I19*J19</f>
        <v>0</v>
      </c>
      <c r="L19" s="288">
        <f t="shared" ref="L19:L27" si="10">K19*0.18</f>
        <v>0</v>
      </c>
      <c r="M19" s="288">
        <f t="shared" ref="M19:M27" si="11">K19+L19</f>
        <v>0</v>
      </c>
      <c r="N19" s="256">
        <v>0</v>
      </c>
      <c r="O19" s="257">
        <v>0</v>
      </c>
      <c r="P19" s="257">
        <f t="shared" ref="P19:P27" si="12">N19*O19</f>
        <v>0</v>
      </c>
      <c r="Q19" s="257">
        <f t="shared" ref="Q19:Q27" si="13">P19*0.18</f>
        <v>0</v>
      </c>
      <c r="R19" s="257">
        <f t="shared" ref="R19:R27" si="14">P19+Q19</f>
        <v>0</v>
      </c>
      <c r="S19" s="287">
        <v>0</v>
      </c>
      <c r="T19" s="288">
        <v>0</v>
      </c>
      <c r="U19" s="288">
        <f t="shared" ref="U19:U27" si="15">S19*T19</f>
        <v>0</v>
      </c>
      <c r="V19" s="288">
        <f t="shared" ref="V19:V27" si="16">U19*0.18</f>
        <v>0</v>
      </c>
      <c r="W19" s="288">
        <f t="shared" ref="W19:W27" si="17">U19+V19</f>
        <v>0</v>
      </c>
      <c r="X19" s="283">
        <f t="shared" ref="X19:X27" si="18">H19+M19+R19+W19</f>
        <v>0</v>
      </c>
    </row>
    <row r="20" spans="1:24" ht="15">
      <c r="A20" s="113">
        <v>3</v>
      </c>
      <c r="B20" s="119" t="s">
        <v>105</v>
      </c>
      <c r="C20" s="111">
        <v>2</v>
      </c>
      <c r="D20" s="256">
        <v>0</v>
      </c>
      <c r="E20" s="257">
        <v>0</v>
      </c>
      <c r="F20" s="257">
        <f t="shared" si="6"/>
        <v>0</v>
      </c>
      <c r="G20" s="257">
        <f t="shared" si="7"/>
        <v>0</v>
      </c>
      <c r="H20" s="257">
        <f t="shared" si="8"/>
        <v>0</v>
      </c>
      <c r="I20" s="287">
        <v>0</v>
      </c>
      <c r="J20" s="288">
        <v>0</v>
      </c>
      <c r="K20" s="288">
        <f t="shared" si="9"/>
        <v>0</v>
      </c>
      <c r="L20" s="288">
        <f t="shared" si="10"/>
        <v>0</v>
      </c>
      <c r="M20" s="288">
        <f t="shared" si="11"/>
        <v>0</v>
      </c>
      <c r="N20" s="256">
        <v>0</v>
      </c>
      <c r="O20" s="257">
        <v>0</v>
      </c>
      <c r="P20" s="257">
        <f t="shared" si="12"/>
        <v>0</v>
      </c>
      <c r="Q20" s="257">
        <f t="shared" si="13"/>
        <v>0</v>
      </c>
      <c r="R20" s="257">
        <f t="shared" si="14"/>
        <v>0</v>
      </c>
      <c r="S20" s="287">
        <v>0</v>
      </c>
      <c r="T20" s="288">
        <v>0</v>
      </c>
      <c r="U20" s="288">
        <f t="shared" si="15"/>
        <v>0</v>
      </c>
      <c r="V20" s="288">
        <f t="shared" si="16"/>
        <v>0</v>
      </c>
      <c r="W20" s="288">
        <f t="shared" si="17"/>
        <v>0</v>
      </c>
      <c r="X20" s="283">
        <f t="shared" si="18"/>
        <v>0</v>
      </c>
    </row>
    <row r="21" spans="1:24" ht="15">
      <c r="A21" s="113">
        <v>4</v>
      </c>
      <c r="B21" s="119" t="s">
        <v>106</v>
      </c>
      <c r="C21" s="111" t="s">
        <v>252</v>
      </c>
      <c r="D21" s="256">
        <v>0</v>
      </c>
      <c r="E21" s="257">
        <v>0</v>
      </c>
      <c r="F21" s="257">
        <f t="shared" si="6"/>
        <v>0</v>
      </c>
      <c r="G21" s="257">
        <f t="shared" si="7"/>
        <v>0</v>
      </c>
      <c r="H21" s="257">
        <f t="shared" si="8"/>
        <v>0</v>
      </c>
      <c r="I21" s="287">
        <v>0</v>
      </c>
      <c r="J21" s="288">
        <v>0</v>
      </c>
      <c r="K21" s="288">
        <f t="shared" si="9"/>
        <v>0</v>
      </c>
      <c r="L21" s="288">
        <f t="shared" si="10"/>
        <v>0</v>
      </c>
      <c r="M21" s="288">
        <f t="shared" si="11"/>
        <v>0</v>
      </c>
      <c r="N21" s="256">
        <v>0</v>
      </c>
      <c r="O21" s="257">
        <v>0</v>
      </c>
      <c r="P21" s="257">
        <f t="shared" si="12"/>
        <v>0</v>
      </c>
      <c r="Q21" s="257">
        <f t="shared" si="13"/>
        <v>0</v>
      </c>
      <c r="R21" s="257">
        <f t="shared" si="14"/>
        <v>0</v>
      </c>
      <c r="S21" s="287">
        <v>0</v>
      </c>
      <c r="T21" s="288">
        <v>0</v>
      </c>
      <c r="U21" s="288">
        <f t="shared" si="15"/>
        <v>0</v>
      </c>
      <c r="V21" s="288">
        <f t="shared" si="16"/>
        <v>0</v>
      </c>
      <c r="W21" s="288">
        <f t="shared" si="17"/>
        <v>0</v>
      </c>
      <c r="X21" s="283">
        <f t="shared" si="18"/>
        <v>0</v>
      </c>
    </row>
    <row r="22" spans="1:24" ht="15">
      <c r="A22" s="113">
        <v>5</v>
      </c>
      <c r="B22" s="119" t="s">
        <v>107</v>
      </c>
      <c r="C22" s="111" t="s">
        <v>252</v>
      </c>
      <c r="D22" s="256">
        <v>0</v>
      </c>
      <c r="E22" s="257">
        <v>0</v>
      </c>
      <c r="F22" s="257">
        <f t="shared" si="6"/>
        <v>0</v>
      </c>
      <c r="G22" s="257">
        <f t="shared" si="7"/>
        <v>0</v>
      </c>
      <c r="H22" s="257">
        <f t="shared" si="8"/>
        <v>0</v>
      </c>
      <c r="I22" s="287">
        <v>0</v>
      </c>
      <c r="J22" s="288">
        <v>0</v>
      </c>
      <c r="K22" s="288">
        <f t="shared" si="9"/>
        <v>0</v>
      </c>
      <c r="L22" s="288">
        <f t="shared" si="10"/>
        <v>0</v>
      </c>
      <c r="M22" s="288">
        <f t="shared" si="11"/>
        <v>0</v>
      </c>
      <c r="N22" s="256">
        <v>0</v>
      </c>
      <c r="O22" s="257">
        <v>0</v>
      </c>
      <c r="P22" s="257">
        <f t="shared" si="12"/>
        <v>0</v>
      </c>
      <c r="Q22" s="257">
        <f t="shared" si="13"/>
        <v>0</v>
      </c>
      <c r="R22" s="257">
        <f t="shared" si="14"/>
        <v>0</v>
      </c>
      <c r="S22" s="287">
        <v>0</v>
      </c>
      <c r="T22" s="288">
        <v>0</v>
      </c>
      <c r="U22" s="288">
        <f t="shared" si="15"/>
        <v>0</v>
      </c>
      <c r="V22" s="288">
        <f t="shared" si="16"/>
        <v>0</v>
      </c>
      <c r="W22" s="288">
        <f t="shared" si="17"/>
        <v>0</v>
      </c>
      <c r="X22" s="283">
        <f t="shared" si="18"/>
        <v>0</v>
      </c>
    </row>
    <row r="23" spans="1:24" ht="15">
      <c r="A23" s="113">
        <v>6</v>
      </c>
      <c r="B23" s="119" t="s">
        <v>108</v>
      </c>
      <c r="C23" s="111" t="s">
        <v>252</v>
      </c>
      <c r="D23" s="256">
        <v>0</v>
      </c>
      <c r="E23" s="257">
        <v>0</v>
      </c>
      <c r="F23" s="257">
        <f t="shared" si="6"/>
        <v>0</v>
      </c>
      <c r="G23" s="257">
        <f t="shared" si="7"/>
        <v>0</v>
      </c>
      <c r="H23" s="257">
        <f t="shared" si="8"/>
        <v>0</v>
      </c>
      <c r="I23" s="287">
        <v>0</v>
      </c>
      <c r="J23" s="288">
        <v>0</v>
      </c>
      <c r="K23" s="288">
        <f t="shared" si="9"/>
        <v>0</v>
      </c>
      <c r="L23" s="288">
        <f t="shared" si="10"/>
        <v>0</v>
      </c>
      <c r="M23" s="288">
        <f t="shared" si="11"/>
        <v>0</v>
      </c>
      <c r="N23" s="256">
        <v>0</v>
      </c>
      <c r="O23" s="257">
        <v>0</v>
      </c>
      <c r="P23" s="257">
        <f t="shared" si="12"/>
        <v>0</v>
      </c>
      <c r="Q23" s="257">
        <f t="shared" si="13"/>
        <v>0</v>
      </c>
      <c r="R23" s="257">
        <f t="shared" si="14"/>
        <v>0</v>
      </c>
      <c r="S23" s="287">
        <v>0</v>
      </c>
      <c r="T23" s="288">
        <v>0</v>
      </c>
      <c r="U23" s="288">
        <f t="shared" si="15"/>
        <v>0</v>
      </c>
      <c r="V23" s="288">
        <f t="shared" si="16"/>
        <v>0</v>
      </c>
      <c r="W23" s="288">
        <f t="shared" si="17"/>
        <v>0</v>
      </c>
      <c r="X23" s="283">
        <f t="shared" si="18"/>
        <v>0</v>
      </c>
    </row>
    <row r="24" spans="1:24" ht="15">
      <c r="A24" s="113">
        <v>7</v>
      </c>
      <c r="B24" s="119" t="s">
        <v>109</v>
      </c>
      <c r="C24" s="111" t="s">
        <v>252</v>
      </c>
      <c r="D24" s="256">
        <v>0</v>
      </c>
      <c r="E24" s="257">
        <v>0</v>
      </c>
      <c r="F24" s="257">
        <f t="shared" si="6"/>
        <v>0</v>
      </c>
      <c r="G24" s="257">
        <f t="shared" si="7"/>
        <v>0</v>
      </c>
      <c r="H24" s="257">
        <f t="shared" si="8"/>
        <v>0</v>
      </c>
      <c r="I24" s="287">
        <v>0</v>
      </c>
      <c r="J24" s="288">
        <v>0</v>
      </c>
      <c r="K24" s="288">
        <f t="shared" si="9"/>
        <v>0</v>
      </c>
      <c r="L24" s="288">
        <f t="shared" si="10"/>
        <v>0</v>
      </c>
      <c r="M24" s="288">
        <f t="shared" si="11"/>
        <v>0</v>
      </c>
      <c r="N24" s="256">
        <v>0</v>
      </c>
      <c r="O24" s="257">
        <v>0</v>
      </c>
      <c r="P24" s="257">
        <f t="shared" si="12"/>
        <v>0</v>
      </c>
      <c r="Q24" s="257">
        <f t="shared" si="13"/>
        <v>0</v>
      </c>
      <c r="R24" s="257">
        <f t="shared" si="14"/>
        <v>0</v>
      </c>
      <c r="S24" s="287">
        <v>0</v>
      </c>
      <c r="T24" s="288">
        <v>0</v>
      </c>
      <c r="U24" s="288">
        <f t="shared" si="15"/>
        <v>0</v>
      </c>
      <c r="V24" s="288">
        <f t="shared" si="16"/>
        <v>0</v>
      </c>
      <c r="W24" s="288">
        <f t="shared" si="17"/>
        <v>0</v>
      </c>
      <c r="X24" s="283">
        <f t="shared" si="18"/>
        <v>0</v>
      </c>
    </row>
    <row r="25" spans="1:24" ht="15">
      <c r="A25" s="113">
        <v>8</v>
      </c>
      <c r="B25" s="119" t="s">
        <v>254</v>
      </c>
      <c r="C25" s="111" t="s">
        <v>252</v>
      </c>
      <c r="D25" s="256">
        <v>0</v>
      </c>
      <c r="E25" s="257">
        <v>0</v>
      </c>
      <c r="F25" s="257">
        <f t="shared" si="6"/>
        <v>0</v>
      </c>
      <c r="G25" s="257">
        <f t="shared" si="7"/>
        <v>0</v>
      </c>
      <c r="H25" s="257">
        <f t="shared" si="8"/>
        <v>0</v>
      </c>
      <c r="I25" s="287">
        <v>0</v>
      </c>
      <c r="J25" s="288">
        <v>0</v>
      </c>
      <c r="K25" s="288">
        <f t="shared" si="9"/>
        <v>0</v>
      </c>
      <c r="L25" s="288">
        <f t="shared" si="10"/>
        <v>0</v>
      </c>
      <c r="M25" s="288">
        <f t="shared" si="11"/>
        <v>0</v>
      </c>
      <c r="N25" s="256">
        <v>0</v>
      </c>
      <c r="O25" s="257">
        <v>0</v>
      </c>
      <c r="P25" s="257">
        <f t="shared" si="12"/>
        <v>0</v>
      </c>
      <c r="Q25" s="257">
        <f t="shared" si="13"/>
        <v>0</v>
      </c>
      <c r="R25" s="257">
        <f t="shared" si="14"/>
        <v>0</v>
      </c>
      <c r="S25" s="287">
        <v>0</v>
      </c>
      <c r="T25" s="288">
        <v>0</v>
      </c>
      <c r="U25" s="288">
        <f t="shared" si="15"/>
        <v>0</v>
      </c>
      <c r="V25" s="288">
        <f t="shared" si="16"/>
        <v>0</v>
      </c>
      <c r="W25" s="288">
        <f t="shared" si="17"/>
        <v>0</v>
      </c>
      <c r="X25" s="283">
        <f t="shared" si="18"/>
        <v>0</v>
      </c>
    </row>
    <row r="26" spans="1:24" ht="15">
      <c r="A26" s="113">
        <v>9</v>
      </c>
      <c r="B26" s="119" t="s">
        <v>255</v>
      </c>
      <c r="C26" s="111" t="s">
        <v>252</v>
      </c>
      <c r="D26" s="256">
        <v>0</v>
      </c>
      <c r="E26" s="257">
        <v>0</v>
      </c>
      <c r="F26" s="257">
        <f t="shared" si="6"/>
        <v>0</v>
      </c>
      <c r="G26" s="257">
        <f t="shared" si="7"/>
        <v>0</v>
      </c>
      <c r="H26" s="257">
        <f t="shared" si="8"/>
        <v>0</v>
      </c>
      <c r="I26" s="287">
        <v>0</v>
      </c>
      <c r="J26" s="288">
        <v>0</v>
      </c>
      <c r="K26" s="288">
        <f t="shared" si="9"/>
        <v>0</v>
      </c>
      <c r="L26" s="288">
        <f t="shared" si="10"/>
        <v>0</v>
      </c>
      <c r="M26" s="288">
        <f t="shared" si="11"/>
        <v>0</v>
      </c>
      <c r="N26" s="256">
        <v>0</v>
      </c>
      <c r="O26" s="257">
        <v>0</v>
      </c>
      <c r="P26" s="257">
        <f t="shared" si="12"/>
        <v>0</v>
      </c>
      <c r="Q26" s="257">
        <f t="shared" si="13"/>
        <v>0</v>
      </c>
      <c r="R26" s="257">
        <f t="shared" si="14"/>
        <v>0</v>
      </c>
      <c r="S26" s="287">
        <v>0</v>
      </c>
      <c r="T26" s="288">
        <v>0</v>
      </c>
      <c r="U26" s="288">
        <f t="shared" si="15"/>
        <v>0</v>
      </c>
      <c r="V26" s="288">
        <f t="shared" si="16"/>
        <v>0</v>
      </c>
      <c r="W26" s="288">
        <f t="shared" si="17"/>
        <v>0</v>
      </c>
      <c r="X26" s="283">
        <f t="shared" si="18"/>
        <v>0</v>
      </c>
    </row>
    <row r="27" spans="1:24" ht="15">
      <c r="A27" s="113">
        <v>10</v>
      </c>
      <c r="B27" s="119" t="s">
        <v>110</v>
      </c>
      <c r="C27" s="111" t="s">
        <v>252</v>
      </c>
      <c r="D27" s="256">
        <v>0</v>
      </c>
      <c r="E27" s="257">
        <v>0</v>
      </c>
      <c r="F27" s="257">
        <f t="shared" si="6"/>
        <v>0</v>
      </c>
      <c r="G27" s="257">
        <f t="shared" si="7"/>
        <v>0</v>
      </c>
      <c r="H27" s="257">
        <f t="shared" si="8"/>
        <v>0</v>
      </c>
      <c r="I27" s="287">
        <v>0</v>
      </c>
      <c r="J27" s="288">
        <v>0</v>
      </c>
      <c r="K27" s="288">
        <f t="shared" si="9"/>
        <v>0</v>
      </c>
      <c r="L27" s="288">
        <f t="shared" si="10"/>
        <v>0</v>
      </c>
      <c r="M27" s="288">
        <f t="shared" si="11"/>
        <v>0</v>
      </c>
      <c r="N27" s="256">
        <v>0</v>
      </c>
      <c r="O27" s="257">
        <v>0</v>
      </c>
      <c r="P27" s="257">
        <f t="shared" si="12"/>
        <v>0</v>
      </c>
      <c r="Q27" s="257">
        <f t="shared" si="13"/>
        <v>0</v>
      </c>
      <c r="R27" s="257">
        <f t="shared" si="14"/>
        <v>0</v>
      </c>
      <c r="S27" s="287">
        <v>0</v>
      </c>
      <c r="T27" s="288">
        <v>0</v>
      </c>
      <c r="U27" s="288">
        <f t="shared" si="15"/>
        <v>0</v>
      </c>
      <c r="V27" s="288">
        <f t="shared" si="16"/>
        <v>0</v>
      </c>
      <c r="W27" s="288">
        <f t="shared" si="17"/>
        <v>0</v>
      </c>
      <c r="X27" s="283">
        <f t="shared" si="18"/>
        <v>0</v>
      </c>
    </row>
    <row r="28" spans="1:24" s="246" customFormat="1" ht="17.25">
      <c r="A28" s="212"/>
      <c r="B28" s="212"/>
      <c r="C28" s="213"/>
      <c r="D28" s="258"/>
      <c r="E28" s="258"/>
      <c r="F28" s="259">
        <f>SUM(F18:F27)</f>
        <v>0</v>
      </c>
      <c r="G28" s="259">
        <f>SUM(G18:G27)</f>
        <v>0</v>
      </c>
      <c r="H28" s="259">
        <f>SUM(H18:H27)</f>
        <v>0</v>
      </c>
      <c r="I28" s="289"/>
      <c r="J28" s="289"/>
      <c r="K28" s="290">
        <f>SUM(K18:K27)</f>
        <v>0</v>
      </c>
      <c r="L28" s="290">
        <f>SUM(L18:L27)</f>
        <v>0</v>
      </c>
      <c r="M28" s="290">
        <f>SUM(M18:M27)</f>
        <v>0</v>
      </c>
      <c r="N28" s="258"/>
      <c r="O28" s="258"/>
      <c r="P28" s="259">
        <f>SUM(P18:P27)</f>
        <v>0</v>
      </c>
      <c r="Q28" s="259">
        <f>SUM(Q18:Q27)</f>
        <v>0</v>
      </c>
      <c r="R28" s="259">
        <f>SUM(R18:R27)</f>
        <v>0</v>
      </c>
      <c r="S28" s="289"/>
      <c r="T28" s="289"/>
      <c r="U28" s="290">
        <f>SUM(U18:U27)</f>
        <v>0</v>
      </c>
      <c r="V28" s="290">
        <f>SUM(V18:V27)</f>
        <v>0</v>
      </c>
      <c r="W28" s="290">
        <f>SUM(W18:W27)</f>
        <v>0</v>
      </c>
      <c r="X28" s="284">
        <f>SUM(X18:X27)</f>
        <v>0</v>
      </c>
    </row>
  </sheetData>
  <mergeCells count="6">
    <mergeCell ref="S16:W16"/>
    <mergeCell ref="B1:C1"/>
    <mergeCell ref="B15:C15"/>
    <mergeCell ref="D16:H16"/>
    <mergeCell ref="I16:M16"/>
    <mergeCell ref="N16:R16"/>
  </mergeCells>
  <pageMargins left="0.7" right="0.7" top="0.75" bottom="0.75" header="0.3" footer="0.3"/>
  <pageSetup scale="3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18"/>
  <sheetViews>
    <sheetView topLeftCell="N1" workbookViewId="0">
      <selection activeCell="B1" sqref="B1:U19"/>
    </sheetView>
  </sheetViews>
  <sheetFormatPr defaultRowHeight="14.25"/>
  <cols>
    <col min="1" max="1" width="6.25" bestFit="1" customWidth="1"/>
    <col min="2" max="2" width="35.875" customWidth="1"/>
    <col min="3" max="3" width="14.375" customWidth="1"/>
    <col min="4" max="4" width="11.625" customWidth="1"/>
    <col min="5" max="5" width="12.625" customWidth="1"/>
    <col min="7" max="7" width="12.75" customWidth="1"/>
    <col min="8" max="8" width="29.25" customWidth="1"/>
    <col min="9" max="9" width="12.875" customWidth="1"/>
    <col min="11" max="11" width="11.25" customWidth="1"/>
    <col min="12" max="12" width="29.25" customWidth="1"/>
    <col min="13" max="13" width="11.875" customWidth="1"/>
    <col min="15" max="15" width="11.25" customWidth="1"/>
    <col min="16" max="16" width="27.125" customWidth="1"/>
    <col min="17" max="17" width="11.5" customWidth="1"/>
    <col min="19" max="19" width="12.25" customWidth="1"/>
    <col min="20" max="20" width="26.75" customWidth="1"/>
    <col min="21" max="21" width="27" customWidth="1"/>
  </cols>
  <sheetData>
    <row r="2" spans="1:28" s="114" customFormat="1" ht="15">
      <c r="A2" s="113"/>
      <c r="B2" s="418" t="s">
        <v>385</v>
      </c>
      <c r="C2" s="419"/>
      <c r="D2" s="420"/>
      <c r="E2" s="412" t="s">
        <v>386</v>
      </c>
      <c r="F2" s="413"/>
      <c r="G2" s="413"/>
      <c r="H2" s="414"/>
      <c r="I2" s="329" t="s">
        <v>9</v>
      </c>
      <c r="J2" s="330"/>
      <c r="K2" s="330"/>
      <c r="L2" s="330"/>
      <c r="M2" s="330"/>
      <c r="N2" s="330"/>
      <c r="O2" s="330"/>
      <c r="P2" s="330"/>
      <c r="Q2" s="331"/>
      <c r="R2" s="331"/>
      <c r="S2" s="331"/>
      <c r="T2" s="331"/>
      <c r="U2" s="331"/>
      <c r="V2" s="331"/>
      <c r="AB2" s="332"/>
    </row>
    <row r="3" spans="1:28" s="114" customFormat="1" ht="30">
      <c r="A3" s="333" t="s">
        <v>102</v>
      </c>
      <c r="B3" s="333" t="s">
        <v>179</v>
      </c>
      <c r="C3" s="334" t="s">
        <v>180</v>
      </c>
      <c r="D3" s="333" t="s">
        <v>387</v>
      </c>
      <c r="E3" s="335" t="s">
        <v>327</v>
      </c>
      <c r="F3" s="335" t="s">
        <v>359</v>
      </c>
      <c r="G3" s="335" t="s">
        <v>321</v>
      </c>
      <c r="H3" s="336" t="s">
        <v>193</v>
      </c>
      <c r="I3" s="337"/>
      <c r="J3" s="330"/>
      <c r="K3" s="330"/>
      <c r="L3" s="330"/>
      <c r="M3" s="330"/>
      <c r="N3" s="330"/>
      <c r="O3" s="330"/>
      <c r="P3" s="330"/>
      <c r="Q3" s="331"/>
      <c r="R3" s="331"/>
      <c r="S3" s="331"/>
      <c r="T3" s="331"/>
      <c r="U3" s="331"/>
      <c r="V3" s="331"/>
      <c r="AB3" s="332"/>
    </row>
    <row r="4" spans="1:28" s="114" customFormat="1" ht="15">
      <c r="A4" s="338" t="s">
        <v>188</v>
      </c>
      <c r="B4" s="339" t="s">
        <v>181</v>
      </c>
      <c r="C4" s="339">
        <v>1</v>
      </c>
      <c r="D4" s="340">
        <v>0</v>
      </c>
      <c r="E4" s="341">
        <f>12*C4*D4</f>
        <v>0</v>
      </c>
      <c r="F4" s="342">
        <v>0.18</v>
      </c>
      <c r="G4" s="343">
        <f>E4*F4</f>
        <v>0</v>
      </c>
      <c r="H4" s="344">
        <f>E4+G4</f>
        <v>0</v>
      </c>
      <c r="I4" s="337"/>
      <c r="J4" s="330"/>
      <c r="K4" s="330"/>
      <c r="L4" s="330"/>
      <c r="M4" s="330"/>
      <c r="N4" s="330"/>
      <c r="O4" s="330"/>
      <c r="P4" s="330"/>
      <c r="Q4" s="331"/>
      <c r="R4" s="331"/>
      <c r="S4" s="331"/>
      <c r="T4" s="331"/>
      <c r="U4" s="331"/>
      <c r="V4" s="331"/>
      <c r="AB4" s="332"/>
    </row>
    <row r="5" spans="1:28" s="114" customFormat="1" ht="15">
      <c r="A5" s="338" t="s">
        <v>189</v>
      </c>
      <c r="B5" s="339" t="s">
        <v>34</v>
      </c>
      <c r="C5" s="339">
        <v>2</v>
      </c>
      <c r="D5" s="340">
        <v>0</v>
      </c>
      <c r="E5" s="341">
        <f>12*C5*D5</f>
        <v>0</v>
      </c>
      <c r="F5" s="342">
        <v>0.18</v>
      </c>
      <c r="G5" s="343">
        <f>E5*F5</f>
        <v>0</v>
      </c>
      <c r="H5" s="344">
        <f>E5+G5</f>
        <v>0</v>
      </c>
      <c r="I5" s="337"/>
      <c r="J5" s="330"/>
      <c r="K5" s="330"/>
      <c r="L5" s="330"/>
      <c r="M5" s="330"/>
      <c r="N5" s="330"/>
      <c r="O5" s="330"/>
      <c r="P5" s="330"/>
      <c r="Q5" s="331"/>
      <c r="R5" s="331"/>
      <c r="S5" s="331"/>
      <c r="T5" s="331"/>
      <c r="U5" s="331"/>
      <c r="V5" s="331"/>
      <c r="AB5" s="332"/>
    </row>
    <row r="6" spans="1:28" s="114" customFormat="1" ht="15">
      <c r="A6" s="338" t="s">
        <v>190</v>
      </c>
      <c r="B6" s="339" t="s">
        <v>182</v>
      </c>
      <c r="C6" s="339">
        <v>2</v>
      </c>
      <c r="D6" s="340">
        <v>0</v>
      </c>
      <c r="E6" s="341">
        <f>12*C6*D6</f>
        <v>0</v>
      </c>
      <c r="F6" s="342">
        <v>0.18</v>
      </c>
      <c r="G6" s="343">
        <f>E6*F6</f>
        <v>0</v>
      </c>
      <c r="H6" s="344">
        <f>E6+G6</f>
        <v>0</v>
      </c>
      <c r="I6" s="337"/>
      <c r="J6" s="330"/>
      <c r="K6" s="330"/>
      <c r="L6" s="330"/>
      <c r="M6" s="330"/>
      <c r="N6" s="330"/>
      <c r="O6" s="330"/>
      <c r="P6" s="330"/>
      <c r="Q6" s="331"/>
      <c r="R6" s="331"/>
      <c r="S6" s="331"/>
      <c r="T6" s="331"/>
      <c r="U6" s="331"/>
      <c r="V6" s="331"/>
      <c r="AB6" s="332"/>
    </row>
    <row r="7" spans="1:28" s="114" customFormat="1" ht="30">
      <c r="A7" s="338" t="s">
        <v>203</v>
      </c>
      <c r="B7" s="339" t="s">
        <v>183</v>
      </c>
      <c r="C7" s="339">
        <v>4</v>
      </c>
      <c r="D7" s="340">
        <v>0</v>
      </c>
      <c r="E7" s="341">
        <f>12*C7*D7</f>
        <v>0</v>
      </c>
      <c r="F7" s="342">
        <v>0.18</v>
      </c>
      <c r="G7" s="343">
        <f>E7*F7</f>
        <v>0</v>
      </c>
      <c r="H7" s="344">
        <f>E7+G7</f>
        <v>0</v>
      </c>
      <c r="I7" s="337"/>
      <c r="J7" s="330"/>
      <c r="K7" s="330"/>
      <c r="L7" s="330"/>
      <c r="M7" s="330"/>
      <c r="N7" s="330"/>
      <c r="O7" s="330"/>
      <c r="P7" s="330"/>
      <c r="Q7" s="331"/>
      <c r="R7" s="331"/>
      <c r="S7" s="331"/>
      <c r="T7" s="331"/>
      <c r="U7" s="331"/>
      <c r="V7" s="331"/>
      <c r="AB7" s="332"/>
    </row>
    <row r="8" spans="1:28" s="114" customFormat="1" ht="30">
      <c r="A8" s="338" t="s">
        <v>204</v>
      </c>
      <c r="B8" s="339" t="s">
        <v>184</v>
      </c>
      <c r="C8" s="339">
        <v>0</v>
      </c>
      <c r="D8" s="340">
        <v>0</v>
      </c>
      <c r="E8" s="341">
        <f>12*C8*D8</f>
        <v>0</v>
      </c>
      <c r="F8" s="342">
        <v>0.18</v>
      </c>
      <c r="G8" s="343">
        <f>E8*F8</f>
        <v>0</v>
      </c>
      <c r="H8" s="344">
        <f>E8+G8</f>
        <v>0</v>
      </c>
      <c r="I8" s="337"/>
      <c r="J8" s="330"/>
      <c r="K8" s="330"/>
      <c r="L8" s="330"/>
      <c r="M8" s="330"/>
      <c r="N8" s="330"/>
      <c r="O8" s="330"/>
      <c r="P8" s="330"/>
      <c r="Q8" s="331"/>
      <c r="R8" s="331"/>
      <c r="S8" s="331"/>
      <c r="T8" s="331"/>
      <c r="U8" s="331"/>
      <c r="V8" s="331"/>
      <c r="AB8" s="332"/>
    </row>
    <row r="9" spans="1:28" s="350" customFormat="1" ht="15">
      <c r="A9" s="345"/>
      <c r="B9" s="346"/>
      <c r="C9" s="345"/>
      <c r="D9" s="347"/>
      <c r="E9" s="348">
        <f>SUM(E4:E8)</f>
        <v>0</v>
      </c>
      <c r="F9" s="349"/>
      <c r="G9" s="348">
        <f>SUM(G4:G8)</f>
        <v>0</v>
      </c>
      <c r="H9" s="348">
        <f>SUM(H4:H8)</f>
        <v>0</v>
      </c>
      <c r="I9" s="337"/>
      <c r="J9" s="330"/>
      <c r="K9" s="330"/>
      <c r="L9" s="330"/>
      <c r="M9" s="330"/>
      <c r="N9" s="330"/>
      <c r="O9" s="330"/>
      <c r="P9" s="330"/>
      <c r="Q9" s="331"/>
      <c r="R9" s="331"/>
      <c r="S9" s="331"/>
      <c r="T9" s="331"/>
      <c r="U9" s="331"/>
      <c r="V9" s="331"/>
      <c r="AB9" s="351"/>
    </row>
    <row r="10" spans="1:28" s="356" customFormat="1" ht="15">
      <c r="A10" s="352"/>
      <c r="B10" s="337"/>
      <c r="C10" s="353"/>
      <c r="D10" s="353"/>
      <c r="E10" s="353"/>
      <c r="F10" s="353"/>
      <c r="G10" s="337"/>
      <c r="H10" s="337"/>
      <c r="I10" s="337"/>
      <c r="J10" s="337"/>
      <c r="K10" s="337"/>
      <c r="L10" s="337"/>
      <c r="M10" s="354"/>
      <c r="N10" s="330"/>
      <c r="O10" s="330"/>
      <c r="P10" s="330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55"/>
    </row>
    <row r="11" spans="1:28" s="114" customFormat="1" ht="15">
      <c r="A11" s="113"/>
      <c r="B11" s="418" t="s">
        <v>384</v>
      </c>
      <c r="C11" s="419"/>
      <c r="D11" s="420"/>
      <c r="E11" s="412" t="s">
        <v>354</v>
      </c>
      <c r="F11" s="413"/>
      <c r="G11" s="413"/>
      <c r="H11" s="414"/>
      <c r="I11" s="415" t="s">
        <v>355</v>
      </c>
      <c r="J11" s="416"/>
      <c r="K11" s="416"/>
      <c r="L11" s="417"/>
      <c r="M11" s="412" t="s">
        <v>356</v>
      </c>
      <c r="N11" s="413"/>
      <c r="O11" s="413"/>
      <c r="P11" s="414"/>
      <c r="Q11" s="415" t="s">
        <v>357</v>
      </c>
      <c r="R11" s="416"/>
      <c r="S11" s="416"/>
      <c r="T11" s="417"/>
      <c r="U11" s="357"/>
      <c r="V11" s="113"/>
      <c r="AB11" s="332"/>
    </row>
    <row r="12" spans="1:28" s="114" customFormat="1" ht="45">
      <c r="A12" s="333" t="s">
        <v>102</v>
      </c>
      <c r="B12" s="333" t="s">
        <v>179</v>
      </c>
      <c r="C12" s="358" t="s">
        <v>180</v>
      </c>
      <c r="D12" s="333" t="s">
        <v>387</v>
      </c>
      <c r="E12" s="335" t="s">
        <v>363</v>
      </c>
      <c r="F12" s="335" t="s">
        <v>359</v>
      </c>
      <c r="G12" s="335" t="s">
        <v>321</v>
      </c>
      <c r="H12" s="336" t="s">
        <v>193</v>
      </c>
      <c r="I12" s="359" t="s">
        <v>364</v>
      </c>
      <c r="J12" s="359" t="s">
        <v>353</v>
      </c>
      <c r="K12" s="359" t="s">
        <v>321</v>
      </c>
      <c r="L12" s="360" t="s">
        <v>193</v>
      </c>
      <c r="M12" s="335" t="s">
        <v>365</v>
      </c>
      <c r="N12" s="335" t="s">
        <v>353</v>
      </c>
      <c r="O12" s="335" t="s">
        <v>321</v>
      </c>
      <c r="P12" s="336" t="s">
        <v>193</v>
      </c>
      <c r="Q12" s="359" t="s">
        <v>366</v>
      </c>
      <c r="R12" s="359" t="s">
        <v>353</v>
      </c>
      <c r="S12" s="359" t="s">
        <v>321</v>
      </c>
      <c r="T12" s="360" t="s">
        <v>193</v>
      </c>
      <c r="U12" s="357" t="s">
        <v>358</v>
      </c>
      <c r="V12" s="113"/>
      <c r="AB12" s="332"/>
    </row>
    <row r="13" spans="1:28" s="114" customFormat="1" ht="15">
      <c r="A13" s="338" t="s">
        <v>188</v>
      </c>
      <c r="B13" s="339" t="s">
        <v>181</v>
      </c>
      <c r="C13" s="339">
        <v>1</v>
      </c>
      <c r="D13" s="340">
        <v>0</v>
      </c>
      <c r="E13" s="341">
        <f>12*C13*D13</f>
        <v>0</v>
      </c>
      <c r="F13" s="342">
        <v>0.18</v>
      </c>
      <c r="G13" s="343">
        <f>E13*F13</f>
        <v>0</v>
      </c>
      <c r="H13" s="344">
        <f>E13+G13</f>
        <v>0</v>
      </c>
      <c r="I13" s="361">
        <f>D13*C13</f>
        <v>0</v>
      </c>
      <c r="J13" s="362">
        <v>0.18</v>
      </c>
      <c r="K13" s="363">
        <f>I13*J13</f>
        <v>0</v>
      </c>
      <c r="L13" s="364">
        <f>I13+K13</f>
        <v>0</v>
      </c>
      <c r="M13" s="341">
        <f>D13*C13</f>
        <v>0</v>
      </c>
      <c r="N13" s="342">
        <v>0.18</v>
      </c>
      <c r="O13" s="343">
        <f>M13*N13</f>
        <v>0</v>
      </c>
      <c r="P13" s="344">
        <f>M13+O13</f>
        <v>0</v>
      </c>
      <c r="Q13" s="361">
        <f>D13*C13</f>
        <v>0</v>
      </c>
      <c r="R13" s="362">
        <v>0.18</v>
      </c>
      <c r="S13" s="363">
        <f>Q13*R13</f>
        <v>0</v>
      </c>
      <c r="T13" s="364">
        <f>Q13+S13</f>
        <v>0</v>
      </c>
      <c r="U13" s="365">
        <f>H13+L13+P13+T13</f>
        <v>0</v>
      </c>
      <c r="V13" s="113"/>
      <c r="AB13" s="332"/>
    </row>
    <row r="14" spans="1:28" s="114" customFormat="1" ht="15">
      <c r="A14" s="338" t="s">
        <v>189</v>
      </c>
      <c r="B14" s="339" t="s">
        <v>34</v>
      </c>
      <c r="C14" s="339">
        <v>2</v>
      </c>
      <c r="D14" s="340">
        <v>0</v>
      </c>
      <c r="E14" s="341">
        <f>12*C14*D14</f>
        <v>0</v>
      </c>
      <c r="F14" s="342">
        <v>0.18</v>
      </c>
      <c r="G14" s="343">
        <f>E14*F14</f>
        <v>0</v>
      </c>
      <c r="H14" s="344">
        <f>E14+G14</f>
        <v>0</v>
      </c>
      <c r="I14" s="361">
        <f t="shared" ref="I14:I17" si="0">D14*C14</f>
        <v>0</v>
      </c>
      <c r="J14" s="362">
        <v>0.18</v>
      </c>
      <c r="K14" s="363">
        <f>I14*J14</f>
        <v>0</v>
      </c>
      <c r="L14" s="364">
        <f>I14+K14</f>
        <v>0</v>
      </c>
      <c r="M14" s="341">
        <f t="shared" ref="M14:M17" si="1">D14*C14</f>
        <v>0</v>
      </c>
      <c r="N14" s="342">
        <v>0.18</v>
      </c>
      <c r="O14" s="343">
        <f>M14*N14</f>
        <v>0</v>
      </c>
      <c r="P14" s="344">
        <f>M14+O14</f>
        <v>0</v>
      </c>
      <c r="Q14" s="361">
        <f t="shared" ref="Q14:Q17" si="2">D14*C14</f>
        <v>0</v>
      </c>
      <c r="R14" s="362">
        <v>0.18</v>
      </c>
      <c r="S14" s="363">
        <f>Q14*R14</f>
        <v>0</v>
      </c>
      <c r="T14" s="364">
        <f>Q14+S14</f>
        <v>0</v>
      </c>
      <c r="U14" s="365">
        <f>H14+L14+P14+T14</f>
        <v>0</v>
      </c>
      <c r="V14" s="113"/>
      <c r="AB14" s="332"/>
    </row>
    <row r="15" spans="1:28" s="114" customFormat="1" ht="15">
      <c r="A15" s="338" t="s">
        <v>190</v>
      </c>
      <c r="B15" s="339" t="s">
        <v>182</v>
      </c>
      <c r="C15" s="339">
        <v>2</v>
      </c>
      <c r="D15" s="340">
        <v>0</v>
      </c>
      <c r="E15" s="341">
        <f>12*C15*D15</f>
        <v>0</v>
      </c>
      <c r="F15" s="342">
        <v>0.18</v>
      </c>
      <c r="G15" s="343">
        <f>E15*F15</f>
        <v>0</v>
      </c>
      <c r="H15" s="344">
        <f>E15+G15</f>
        <v>0</v>
      </c>
      <c r="I15" s="361">
        <f t="shared" si="0"/>
        <v>0</v>
      </c>
      <c r="J15" s="362">
        <v>0.18</v>
      </c>
      <c r="K15" s="363">
        <f>I15*J15</f>
        <v>0</v>
      </c>
      <c r="L15" s="364">
        <f>I15+K15</f>
        <v>0</v>
      </c>
      <c r="M15" s="341">
        <f t="shared" si="1"/>
        <v>0</v>
      </c>
      <c r="N15" s="342">
        <v>0.18</v>
      </c>
      <c r="O15" s="343">
        <f>M15*N15</f>
        <v>0</v>
      </c>
      <c r="P15" s="344">
        <f>M15+O15</f>
        <v>0</v>
      </c>
      <c r="Q15" s="361">
        <f t="shared" si="2"/>
        <v>0</v>
      </c>
      <c r="R15" s="362">
        <v>0.18</v>
      </c>
      <c r="S15" s="363">
        <f>Q15*R15</f>
        <v>0</v>
      </c>
      <c r="T15" s="364">
        <f>Q15+S15</f>
        <v>0</v>
      </c>
      <c r="U15" s="365">
        <f>H15+L15+P15+T15</f>
        <v>0</v>
      </c>
      <c r="V15" s="113"/>
      <c r="AB15" s="332"/>
    </row>
    <row r="16" spans="1:28" s="114" customFormat="1" ht="30">
      <c r="A16" s="338" t="s">
        <v>203</v>
      </c>
      <c r="B16" s="339" t="s">
        <v>183</v>
      </c>
      <c r="C16" s="339">
        <v>4</v>
      </c>
      <c r="D16" s="340">
        <v>0</v>
      </c>
      <c r="E16" s="341">
        <f>12*C16*D16</f>
        <v>0</v>
      </c>
      <c r="F16" s="342">
        <v>0.18</v>
      </c>
      <c r="G16" s="343">
        <f>E16*F16</f>
        <v>0</v>
      </c>
      <c r="H16" s="344">
        <f>E16+G16</f>
        <v>0</v>
      </c>
      <c r="I16" s="361">
        <f t="shared" si="0"/>
        <v>0</v>
      </c>
      <c r="J16" s="362">
        <v>0.18</v>
      </c>
      <c r="K16" s="363">
        <f>I16*J16</f>
        <v>0</v>
      </c>
      <c r="L16" s="364">
        <f>I16+K16</f>
        <v>0</v>
      </c>
      <c r="M16" s="341">
        <f t="shared" si="1"/>
        <v>0</v>
      </c>
      <c r="N16" s="342">
        <v>0.18</v>
      </c>
      <c r="O16" s="343">
        <f>M16*N16</f>
        <v>0</v>
      </c>
      <c r="P16" s="344">
        <f>M16+O16</f>
        <v>0</v>
      </c>
      <c r="Q16" s="361">
        <f t="shared" si="2"/>
        <v>0</v>
      </c>
      <c r="R16" s="362">
        <v>0.18</v>
      </c>
      <c r="S16" s="363">
        <f>Q16*R16</f>
        <v>0</v>
      </c>
      <c r="T16" s="364">
        <f>Q16+S16</f>
        <v>0</v>
      </c>
      <c r="U16" s="365">
        <f>H16+L16+P16+T16</f>
        <v>0</v>
      </c>
      <c r="V16" s="113"/>
      <c r="AB16" s="332"/>
    </row>
    <row r="17" spans="1:28" s="114" customFormat="1" ht="30">
      <c r="A17" s="338" t="s">
        <v>204</v>
      </c>
      <c r="B17" s="339" t="s">
        <v>184</v>
      </c>
      <c r="C17" s="339">
        <v>0</v>
      </c>
      <c r="D17" s="340">
        <v>0</v>
      </c>
      <c r="E17" s="341">
        <f>12*C17*D17</f>
        <v>0</v>
      </c>
      <c r="F17" s="342">
        <v>0.18</v>
      </c>
      <c r="G17" s="343">
        <f>E17*F17</f>
        <v>0</v>
      </c>
      <c r="H17" s="344">
        <f>E17+G17</f>
        <v>0</v>
      </c>
      <c r="I17" s="361">
        <f t="shared" si="0"/>
        <v>0</v>
      </c>
      <c r="J17" s="362">
        <v>0.18</v>
      </c>
      <c r="K17" s="363">
        <f>I17*J17</f>
        <v>0</v>
      </c>
      <c r="L17" s="364">
        <f>I17+K17</f>
        <v>0</v>
      </c>
      <c r="M17" s="341">
        <f t="shared" si="1"/>
        <v>0</v>
      </c>
      <c r="N17" s="342">
        <v>0.18</v>
      </c>
      <c r="O17" s="343">
        <f>M17*N17</f>
        <v>0</v>
      </c>
      <c r="P17" s="344">
        <f>M17+O17</f>
        <v>0</v>
      </c>
      <c r="Q17" s="361">
        <f t="shared" si="2"/>
        <v>0</v>
      </c>
      <c r="R17" s="362">
        <v>0.18</v>
      </c>
      <c r="S17" s="363">
        <f>Q17*R17</f>
        <v>0</v>
      </c>
      <c r="T17" s="364">
        <f>Q17+S17</f>
        <v>0</v>
      </c>
      <c r="U17" s="365">
        <f>H17+L17+P17+T17</f>
        <v>0</v>
      </c>
      <c r="V17" s="113"/>
      <c r="AB17" s="332"/>
    </row>
    <row r="18" spans="1:28" s="350" customFormat="1" ht="15">
      <c r="A18" s="345"/>
      <c r="B18" s="346"/>
      <c r="C18" s="345"/>
      <c r="D18" s="347"/>
      <c r="E18" s="348">
        <f>SUM(E13:E17)</f>
        <v>0</v>
      </c>
      <c r="F18" s="349"/>
      <c r="G18" s="348">
        <f>SUM(G13:G17)</f>
        <v>0</v>
      </c>
      <c r="H18" s="348">
        <f>SUM(H13:H17)</f>
        <v>0</v>
      </c>
      <c r="I18" s="348">
        <f>SUM(I13:I17)</f>
        <v>0</v>
      </c>
      <c r="J18" s="366"/>
      <c r="K18" s="348">
        <f>SUM(K13:K17)</f>
        <v>0</v>
      </c>
      <c r="L18" s="348">
        <f>SUM(L13:L17)</f>
        <v>0</v>
      </c>
      <c r="M18" s="348">
        <f>SUM(M13:M17)</f>
        <v>0</v>
      </c>
      <c r="N18" s="367"/>
      <c r="O18" s="348">
        <f>SUM(O13:O17)</f>
        <v>0</v>
      </c>
      <c r="P18" s="348">
        <f>SUM(P13:P17)</f>
        <v>0</v>
      </c>
      <c r="Q18" s="348">
        <f>SUM(Q13:Q17)</f>
        <v>0</v>
      </c>
      <c r="R18" s="366"/>
      <c r="S18" s="348">
        <f>SUM(S13:S17)</f>
        <v>0</v>
      </c>
      <c r="T18" s="366"/>
      <c r="U18" s="368">
        <f>SUM(U13:U17)</f>
        <v>0</v>
      </c>
      <c r="V18" s="369"/>
      <c r="AB18" s="351"/>
    </row>
  </sheetData>
  <mergeCells count="7">
    <mergeCell ref="M11:P11"/>
    <mergeCell ref="Q11:T11"/>
    <mergeCell ref="B2:D2"/>
    <mergeCell ref="E2:H2"/>
    <mergeCell ref="B11:D11"/>
    <mergeCell ref="E11:H11"/>
    <mergeCell ref="I11:L11"/>
  </mergeCells>
  <pageMargins left="0.7" right="0.7" top="0.75" bottom="0.75" header="0.3" footer="0.3"/>
  <pageSetup scale="3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5"/>
  <sheetViews>
    <sheetView topLeftCell="C49" zoomScale="80" zoomScaleNormal="80" workbookViewId="0">
      <selection activeCell="A3" sqref="A3:K75"/>
    </sheetView>
  </sheetViews>
  <sheetFormatPr defaultRowHeight="14.25"/>
  <cols>
    <col min="1" max="1" width="7.125" bestFit="1" customWidth="1"/>
    <col min="2" max="2" width="54.625" customWidth="1"/>
    <col min="3" max="3" width="11.75" bestFit="1" customWidth="1"/>
    <col min="4" max="4" width="18.375" bestFit="1" customWidth="1"/>
    <col min="5" max="5" width="20.75" bestFit="1" customWidth="1"/>
    <col min="6" max="6" width="15.25" customWidth="1"/>
    <col min="7" max="7" width="15.875" bestFit="1" customWidth="1"/>
    <col min="8" max="8" width="18" bestFit="1" customWidth="1"/>
    <col min="9" max="9" width="29.5" bestFit="1" customWidth="1"/>
    <col min="10" max="10" width="23.75" customWidth="1"/>
    <col min="11" max="11" width="14.125" customWidth="1"/>
    <col min="12" max="12" width="18.375" customWidth="1"/>
    <col min="13" max="13" width="29.375" bestFit="1" customWidth="1"/>
    <col min="14" max="14" width="31.375" customWidth="1"/>
    <col min="15" max="15" width="9" customWidth="1"/>
  </cols>
  <sheetData>
    <row r="2" spans="1:21" s="31" customFormat="1" ht="16.5">
      <c r="C2" s="13"/>
      <c r="D2" s="13"/>
      <c r="E2" s="13"/>
      <c r="F2" s="13"/>
      <c r="I2" s="4"/>
      <c r="U2" s="39"/>
    </row>
    <row r="3" spans="1:21" s="31" customFormat="1" ht="16.5" customHeight="1">
      <c r="A3" s="34"/>
      <c r="B3" s="421" t="s">
        <v>337</v>
      </c>
      <c r="C3" s="422"/>
      <c r="D3" s="422"/>
      <c r="E3" s="422"/>
      <c r="F3" s="422"/>
      <c r="G3" s="422"/>
      <c r="H3" s="422"/>
      <c r="I3" s="422"/>
      <c r="J3" s="423"/>
      <c r="K3" s="274"/>
      <c r="L3" s="274"/>
      <c r="M3" s="274"/>
      <c r="U3" s="39"/>
    </row>
    <row r="4" spans="1:21" s="31" customFormat="1" ht="33">
      <c r="A4" s="35" t="s">
        <v>88</v>
      </c>
      <c r="B4" s="35" t="s">
        <v>205</v>
      </c>
      <c r="C4" s="36" t="s">
        <v>49</v>
      </c>
      <c r="D4" s="36" t="s">
        <v>89</v>
      </c>
      <c r="E4" s="199" t="s">
        <v>206</v>
      </c>
      <c r="F4" s="200" t="s">
        <v>327</v>
      </c>
      <c r="G4" s="201" t="s">
        <v>320</v>
      </c>
      <c r="H4" s="200" t="s">
        <v>321</v>
      </c>
      <c r="I4" s="202" t="s">
        <v>193</v>
      </c>
      <c r="J4" s="202" t="s">
        <v>9</v>
      </c>
      <c r="K4" s="275"/>
      <c r="L4" s="275"/>
      <c r="M4" s="275"/>
    </row>
    <row r="5" spans="1:21" s="31" customFormat="1" ht="16.5">
      <c r="A5" s="7">
        <v>1</v>
      </c>
      <c r="B5" s="7" t="s">
        <v>90</v>
      </c>
      <c r="C5" s="38" t="s">
        <v>69</v>
      </c>
      <c r="D5" s="38">
        <v>1</v>
      </c>
      <c r="E5" s="198">
        <v>0</v>
      </c>
      <c r="F5" s="203">
        <f t="shared" ref="F5:F15" si="0">D5*E5</f>
        <v>0</v>
      </c>
      <c r="G5" s="204">
        <v>0.18</v>
      </c>
      <c r="H5" s="203">
        <f t="shared" ref="H5:H15" si="1">F5*G5</f>
        <v>0</v>
      </c>
      <c r="I5" s="203">
        <f t="shared" ref="I5:I15" si="2">F5+H5</f>
        <v>0</v>
      </c>
      <c r="J5" s="3"/>
      <c r="K5" s="276"/>
      <c r="L5" s="276"/>
      <c r="M5" s="276"/>
    </row>
    <row r="6" spans="1:21" s="31" customFormat="1" ht="33">
      <c r="A6" s="7">
        <v>2</v>
      </c>
      <c r="B6" s="7" t="s">
        <v>91</v>
      </c>
      <c r="C6" s="38" t="s">
        <v>69</v>
      </c>
      <c r="D6" s="38">
        <v>50</v>
      </c>
      <c r="E6" s="198">
        <v>0</v>
      </c>
      <c r="F6" s="203">
        <f t="shared" si="0"/>
        <v>0</v>
      </c>
      <c r="G6" s="204">
        <v>0.18</v>
      </c>
      <c r="H6" s="203">
        <f t="shared" si="1"/>
        <v>0</v>
      </c>
      <c r="I6" s="203">
        <f t="shared" si="2"/>
        <v>0</v>
      </c>
      <c r="J6" s="34"/>
      <c r="K6" s="277"/>
      <c r="L6" s="277"/>
      <c r="M6" s="277"/>
    </row>
    <row r="7" spans="1:21" s="31" customFormat="1" ht="33">
      <c r="A7" s="7">
        <v>3</v>
      </c>
      <c r="B7" s="7" t="s">
        <v>92</v>
      </c>
      <c r="C7" s="38" t="s">
        <v>69</v>
      </c>
      <c r="D7" s="38">
        <v>100</v>
      </c>
      <c r="E7" s="198">
        <v>0</v>
      </c>
      <c r="F7" s="203">
        <f t="shared" si="0"/>
        <v>0</v>
      </c>
      <c r="G7" s="204">
        <v>0.18</v>
      </c>
      <c r="H7" s="203">
        <f t="shared" si="1"/>
        <v>0</v>
      </c>
      <c r="I7" s="203">
        <f t="shared" si="2"/>
        <v>0</v>
      </c>
      <c r="J7" s="34"/>
      <c r="K7" s="277"/>
      <c r="L7" s="277"/>
      <c r="M7" s="277"/>
    </row>
    <row r="8" spans="1:21" s="31" customFormat="1" ht="33">
      <c r="A8" s="7">
        <v>4</v>
      </c>
      <c r="B8" s="7" t="s">
        <v>93</v>
      </c>
      <c r="C8" s="38" t="s">
        <v>69</v>
      </c>
      <c r="D8" s="38">
        <v>100</v>
      </c>
      <c r="E8" s="198">
        <v>0</v>
      </c>
      <c r="F8" s="203">
        <f t="shared" si="0"/>
        <v>0</v>
      </c>
      <c r="G8" s="204">
        <v>0.18</v>
      </c>
      <c r="H8" s="203">
        <f t="shared" si="1"/>
        <v>0</v>
      </c>
      <c r="I8" s="203">
        <f t="shared" si="2"/>
        <v>0</v>
      </c>
      <c r="J8" s="34"/>
      <c r="K8" s="277"/>
      <c r="L8" s="277"/>
      <c r="M8" s="277"/>
    </row>
    <row r="9" spans="1:21" s="31" customFormat="1" ht="16.5">
      <c r="A9" s="7">
        <v>5</v>
      </c>
      <c r="B9" s="37" t="s">
        <v>94</v>
      </c>
      <c r="C9" s="38" t="s">
        <v>95</v>
      </c>
      <c r="D9" s="38">
        <v>1</v>
      </c>
      <c r="E9" s="198">
        <v>0</v>
      </c>
      <c r="F9" s="203">
        <f t="shared" si="0"/>
        <v>0</v>
      </c>
      <c r="G9" s="204">
        <v>0.18</v>
      </c>
      <c r="H9" s="203">
        <f t="shared" si="1"/>
        <v>0</v>
      </c>
      <c r="I9" s="203">
        <f t="shared" si="2"/>
        <v>0</v>
      </c>
      <c r="J9" s="34"/>
      <c r="K9" s="277"/>
      <c r="L9" s="277"/>
      <c r="M9" s="277"/>
    </row>
    <row r="10" spans="1:21" s="31" customFormat="1" ht="16.5">
      <c r="A10" s="7">
        <v>6</v>
      </c>
      <c r="B10" s="37" t="s">
        <v>198</v>
      </c>
      <c r="C10" s="38" t="s">
        <v>100</v>
      </c>
      <c r="D10" s="38">
        <v>100000</v>
      </c>
      <c r="E10" s="198">
        <v>0</v>
      </c>
      <c r="F10" s="203">
        <f t="shared" si="0"/>
        <v>0</v>
      </c>
      <c r="G10" s="204">
        <v>0.18</v>
      </c>
      <c r="H10" s="203">
        <f t="shared" si="1"/>
        <v>0</v>
      </c>
      <c r="I10" s="203">
        <f t="shared" si="2"/>
        <v>0</v>
      </c>
      <c r="J10" s="34"/>
      <c r="K10" s="277"/>
      <c r="L10" s="277"/>
      <c r="M10" s="277"/>
    </row>
    <row r="11" spans="1:21" s="31" customFormat="1" ht="16.5">
      <c r="A11" s="7">
        <v>7</v>
      </c>
      <c r="B11" s="37" t="s">
        <v>217</v>
      </c>
      <c r="C11" s="38" t="s">
        <v>69</v>
      </c>
      <c r="D11" s="38">
        <v>500</v>
      </c>
      <c r="E11" s="198">
        <v>0</v>
      </c>
      <c r="F11" s="203">
        <f t="shared" si="0"/>
        <v>0</v>
      </c>
      <c r="G11" s="204">
        <v>0.18</v>
      </c>
      <c r="H11" s="203">
        <f t="shared" si="1"/>
        <v>0</v>
      </c>
      <c r="I11" s="203">
        <f t="shared" si="2"/>
        <v>0</v>
      </c>
      <c r="J11" s="34"/>
      <c r="K11" s="277"/>
      <c r="L11" s="277"/>
      <c r="M11" s="277"/>
    </row>
    <row r="12" spans="1:21" s="31" customFormat="1" ht="33">
      <c r="A12" s="7">
        <v>8</v>
      </c>
      <c r="B12" s="37" t="s">
        <v>215</v>
      </c>
      <c r="C12" s="38" t="s">
        <v>69</v>
      </c>
      <c r="D12" s="38">
        <v>100</v>
      </c>
      <c r="E12" s="198">
        <v>0</v>
      </c>
      <c r="F12" s="203">
        <f t="shared" si="0"/>
        <v>0</v>
      </c>
      <c r="G12" s="204">
        <v>0.18</v>
      </c>
      <c r="H12" s="203">
        <f t="shared" si="1"/>
        <v>0</v>
      </c>
      <c r="I12" s="203">
        <f t="shared" si="2"/>
        <v>0</v>
      </c>
      <c r="J12" s="34"/>
      <c r="K12" s="277"/>
      <c r="L12" s="277"/>
      <c r="M12" s="277"/>
    </row>
    <row r="13" spans="1:21" s="31" customFormat="1" ht="16.5">
      <c r="A13" s="7">
        <v>9</v>
      </c>
      <c r="B13" s="37" t="s">
        <v>241</v>
      </c>
      <c r="C13" s="38" t="s">
        <v>69</v>
      </c>
      <c r="D13" s="38">
        <v>100</v>
      </c>
      <c r="E13" s="198">
        <v>0</v>
      </c>
      <c r="F13" s="203">
        <f t="shared" si="0"/>
        <v>0</v>
      </c>
      <c r="G13" s="204">
        <v>0.18</v>
      </c>
      <c r="H13" s="203">
        <f t="shared" si="1"/>
        <v>0</v>
      </c>
      <c r="I13" s="203">
        <f t="shared" si="2"/>
        <v>0</v>
      </c>
      <c r="J13" s="34"/>
      <c r="K13" s="277"/>
      <c r="L13" s="277"/>
      <c r="M13" s="277"/>
    </row>
    <row r="14" spans="1:21" s="31" customFormat="1" ht="16.5">
      <c r="A14" s="7">
        <v>10</v>
      </c>
      <c r="B14" s="37" t="s">
        <v>269</v>
      </c>
      <c r="C14" s="38" t="s">
        <v>69</v>
      </c>
      <c r="D14" s="38">
        <v>50</v>
      </c>
      <c r="E14" s="198">
        <v>0</v>
      </c>
      <c r="F14" s="203">
        <f t="shared" si="0"/>
        <v>0</v>
      </c>
      <c r="G14" s="204">
        <v>0.18</v>
      </c>
      <c r="H14" s="203">
        <f t="shared" si="1"/>
        <v>0</v>
      </c>
      <c r="I14" s="203">
        <f t="shared" si="2"/>
        <v>0</v>
      </c>
      <c r="J14" s="34"/>
      <c r="K14" s="277"/>
      <c r="L14" s="277"/>
      <c r="M14" s="277"/>
    </row>
    <row r="15" spans="1:21" s="31" customFormat="1" ht="66">
      <c r="A15" s="295">
        <v>11</v>
      </c>
      <c r="B15" s="295" t="s">
        <v>392</v>
      </c>
      <c r="C15" s="296" t="s">
        <v>69</v>
      </c>
      <c r="D15" s="296">
        <v>50</v>
      </c>
      <c r="E15" s="297">
        <v>0</v>
      </c>
      <c r="F15" s="298">
        <f t="shared" si="0"/>
        <v>0</v>
      </c>
      <c r="G15" s="299">
        <v>0.18</v>
      </c>
      <c r="H15" s="298">
        <f t="shared" si="1"/>
        <v>0</v>
      </c>
      <c r="I15" s="298">
        <f t="shared" si="2"/>
        <v>0</v>
      </c>
      <c r="J15" s="34"/>
      <c r="K15" s="277"/>
      <c r="L15" s="277"/>
      <c r="M15" s="277"/>
    </row>
    <row r="16" spans="1:21" s="32" customFormat="1" ht="16.5">
      <c r="A16" s="6"/>
      <c r="B16" s="35"/>
      <c r="C16" s="36"/>
      <c r="D16" s="36"/>
      <c r="E16" s="36"/>
      <c r="F16" s="14">
        <f>SUM(F5:F15)</f>
        <v>0</v>
      </c>
      <c r="G16" s="14"/>
      <c r="H16" s="14">
        <f>SUM(H5:H15)</f>
        <v>0</v>
      </c>
      <c r="I16" s="14">
        <f>SUM(I5:I15)</f>
        <v>0</v>
      </c>
      <c r="J16" s="33"/>
      <c r="K16" s="47"/>
      <c r="L16" s="47"/>
      <c r="M16" s="47"/>
    </row>
    <row r="17" spans="1:21" s="31" customFormat="1" ht="16.5">
      <c r="A17" s="34"/>
      <c r="B17" s="34"/>
      <c r="C17" s="12"/>
      <c r="D17" s="12"/>
      <c r="E17" s="12"/>
      <c r="F17" s="12"/>
      <c r="G17" s="40"/>
      <c r="H17" s="40"/>
      <c r="I17" s="34"/>
      <c r="J17" s="34"/>
      <c r="K17" s="277"/>
      <c r="L17" s="277"/>
      <c r="M17" s="277"/>
    </row>
    <row r="18" spans="1:21" s="31" customFormat="1" ht="16.5" customHeight="1">
      <c r="A18" s="34"/>
      <c r="B18" s="421" t="s">
        <v>340</v>
      </c>
      <c r="C18" s="422"/>
      <c r="D18" s="422"/>
      <c r="E18" s="422"/>
      <c r="F18" s="422"/>
      <c r="G18" s="422"/>
      <c r="H18" s="422"/>
      <c r="I18" s="422"/>
      <c r="J18" s="423"/>
      <c r="K18" s="274"/>
      <c r="L18" s="274"/>
      <c r="M18" s="274"/>
    </row>
    <row r="19" spans="1:21" s="31" customFormat="1" ht="33">
      <c r="A19" s="35" t="s">
        <v>88</v>
      </c>
      <c r="B19" s="35" t="s">
        <v>205</v>
      </c>
      <c r="C19" s="36" t="s">
        <v>49</v>
      </c>
      <c r="D19" s="36" t="s">
        <v>89</v>
      </c>
      <c r="E19" s="199" t="s">
        <v>206</v>
      </c>
      <c r="F19" s="200" t="s">
        <v>327</v>
      </c>
      <c r="G19" s="201" t="s">
        <v>320</v>
      </c>
      <c r="H19" s="200" t="s">
        <v>321</v>
      </c>
      <c r="I19" s="202" t="s">
        <v>193</v>
      </c>
      <c r="J19" s="202" t="s">
        <v>9</v>
      </c>
      <c r="K19" s="275"/>
      <c r="L19" s="275"/>
      <c r="M19" s="275"/>
    </row>
    <row r="20" spans="1:21" s="31" customFormat="1" ht="49.5">
      <c r="A20" s="7">
        <v>1</v>
      </c>
      <c r="B20" s="7" t="s">
        <v>391</v>
      </c>
      <c r="C20" s="38" t="s">
        <v>69</v>
      </c>
      <c r="D20" s="38">
        <v>50</v>
      </c>
      <c r="E20" s="198">
        <v>0</v>
      </c>
      <c r="F20" s="203">
        <f t="shared" ref="F20:F21" si="3">D20*E20</f>
        <v>0</v>
      </c>
      <c r="G20" s="204">
        <v>0.18</v>
      </c>
      <c r="H20" s="203">
        <f>F20*G20</f>
        <v>0</v>
      </c>
      <c r="I20" s="203">
        <f>F20+H20</f>
        <v>0</v>
      </c>
      <c r="J20" s="34"/>
      <c r="K20" s="277"/>
      <c r="L20" s="277"/>
      <c r="M20" s="277"/>
    </row>
    <row r="21" spans="1:21" s="31" customFormat="1" ht="16.5">
      <c r="A21" s="7">
        <v>2</v>
      </c>
      <c r="B21" s="3" t="s">
        <v>209</v>
      </c>
      <c r="C21" s="38" t="s">
        <v>69</v>
      </c>
      <c r="D21" s="38">
        <v>0</v>
      </c>
      <c r="E21" s="198">
        <v>0</v>
      </c>
      <c r="F21" s="203">
        <f t="shared" si="3"/>
        <v>0</v>
      </c>
      <c r="G21" s="204">
        <v>0.18</v>
      </c>
      <c r="H21" s="203">
        <f>F21*G21</f>
        <v>0</v>
      </c>
      <c r="I21" s="203">
        <f>F21+H21</f>
        <v>0</v>
      </c>
      <c r="J21" s="34"/>
      <c r="K21" s="277"/>
      <c r="L21" s="277"/>
      <c r="M21" s="277"/>
    </row>
    <row r="22" spans="1:21" s="215" customFormat="1" ht="17.25">
      <c r="A22" s="212"/>
      <c r="B22" s="212"/>
      <c r="C22" s="213"/>
      <c r="D22" s="213"/>
      <c r="E22" s="213"/>
      <c r="F22" s="214">
        <f>SUM(F20:F21)</f>
        <v>0</v>
      </c>
      <c r="G22" s="214"/>
      <c r="H22" s="214">
        <f t="shared" ref="H22:I22" si="4">SUM(H20:H21)</f>
        <v>0</v>
      </c>
      <c r="I22" s="214">
        <f t="shared" si="4"/>
        <v>0</v>
      </c>
      <c r="J22" s="212"/>
      <c r="K22" s="278"/>
      <c r="L22" s="278"/>
      <c r="M22" s="278"/>
    </row>
    <row r="23" spans="1:21" s="31" customFormat="1" ht="16.5">
      <c r="A23" s="34"/>
      <c r="B23" s="34"/>
      <c r="C23" s="12"/>
      <c r="D23" s="12"/>
      <c r="E23" s="12"/>
      <c r="F23" s="12"/>
      <c r="G23" s="40"/>
      <c r="H23" s="40"/>
      <c r="I23" s="34"/>
      <c r="J23" s="34"/>
      <c r="K23" s="277"/>
      <c r="L23" s="277"/>
      <c r="M23" s="277"/>
    </row>
    <row r="24" spans="1:21" s="31" customFormat="1" ht="16.5" customHeight="1">
      <c r="A24" s="34"/>
      <c r="B24" s="421" t="s">
        <v>338</v>
      </c>
      <c r="C24" s="422"/>
      <c r="D24" s="422"/>
      <c r="E24" s="422"/>
      <c r="F24" s="422"/>
      <c r="G24" s="422"/>
      <c r="H24" s="422"/>
      <c r="I24" s="422"/>
      <c r="J24" s="423"/>
      <c r="K24" s="274"/>
      <c r="L24" s="274"/>
      <c r="M24" s="274"/>
      <c r="U24" s="39"/>
    </row>
    <row r="25" spans="1:21" s="31" customFormat="1" ht="49.5">
      <c r="A25" s="6" t="s">
        <v>66</v>
      </c>
      <c r="B25" s="6" t="s">
        <v>67</v>
      </c>
      <c r="C25" s="11" t="s">
        <v>49</v>
      </c>
      <c r="D25" s="11" t="s">
        <v>394</v>
      </c>
      <c r="E25" s="300" t="s">
        <v>396</v>
      </c>
      <c r="F25" s="199" t="s">
        <v>393</v>
      </c>
      <c r="G25" s="200" t="s">
        <v>327</v>
      </c>
      <c r="H25" s="201" t="s">
        <v>320</v>
      </c>
      <c r="I25" s="200" t="s">
        <v>321</v>
      </c>
      <c r="J25" s="202" t="s">
        <v>193</v>
      </c>
      <c r="K25" s="202" t="s">
        <v>9</v>
      </c>
      <c r="L25" s="275"/>
      <c r="M25" s="275"/>
    </row>
    <row r="26" spans="1:21" s="31" customFormat="1" ht="33">
      <c r="A26" s="7">
        <v>1</v>
      </c>
      <c r="B26" s="50" t="s">
        <v>215</v>
      </c>
      <c r="C26" s="12" t="s">
        <v>69</v>
      </c>
      <c r="D26" s="12">
        <v>5</v>
      </c>
      <c r="E26" s="297">
        <f t="shared" ref="E26:E40" si="5">D26*22</f>
        <v>110</v>
      </c>
      <c r="F26" s="198">
        <v>0</v>
      </c>
      <c r="G26" s="203">
        <f>E26*F26</f>
        <v>0</v>
      </c>
      <c r="H26" s="204">
        <v>0.18</v>
      </c>
      <c r="I26" s="203">
        <f t="shared" ref="I26:I43" si="6">G26*H26</f>
        <v>0</v>
      </c>
      <c r="J26" s="203">
        <f t="shared" ref="J26:J43" si="7">G26+I26</f>
        <v>0</v>
      </c>
      <c r="K26" s="34"/>
      <c r="L26" s="277"/>
      <c r="M26" s="277"/>
    </row>
    <row r="27" spans="1:21" s="31" customFormat="1" ht="16.5">
      <c r="A27" s="7">
        <v>2</v>
      </c>
      <c r="B27" s="7" t="s">
        <v>70</v>
      </c>
      <c r="C27" s="12" t="s">
        <v>69</v>
      </c>
      <c r="D27" s="12">
        <v>1</v>
      </c>
      <c r="E27" s="297">
        <f t="shared" si="5"/>
        <v>22</v>
      </c>
      <c r="F27" s="198">
        <v>0</v>
      </c>
      <c r="G27" s="203">
        <f t="shared" ref="G27:G43" si="8">E27*F27</f>
        <v>0</v>
      </c>
      <c r="H27" s="204">
        <v>0.18</v>
      </c>
      <c r="I27" s="203">
        <f t="shared" si="6"/>
        <v>0</v>
      </c>
      <c r="J27" s="203">
        <f t="shared" si="7"/>
        <v>0</v>
      </c>
      <c r="K27" s="34"/>
      <c r="L27" s="277"/>
      <c r="M27" s="277"/>
    </row>
    <row r="28" spans="1:21" s="31" customFormat="1" ht="16.5">
      <c r="A28" s="7">
        <v>3</v>
      </c>
      <c r="B28" s="7" t="s">
        <v>72</v>
      </c>
      <c r="C28" s="12" t="s">
        <v>69</v>
      </c>
      <c r="D28" s="12">
        <v>2</v>
      </c>
      <c r="E28" s="297">
        <f t="shared" si="5"/>
        <v>44</v>
      </c>
      <c r="F28" s="198">
        <v>0</v>
      </c>
      <c r="G28" s="203">
        <f t="shared" si="8"/>
        <v>0</v>
      </c>
      <c r="H28" s="204">
        <v>0.18</v>
      </c>
      <c r="I28" s="203">
        <f t="shared" si="6"/>
        <v>0</v>
      </c>
      <c r="J28" s="203">
        <f t="shared" si="7"/>
        <v>0</v>
      </c>
      <c r="K28" s="34"/>
      <c r="L28" s="277"/>
      <c r="M28" s="277"/>
    </row>
    <row r="29" spans="1:21" s="31" customFormat="1" ht="16.5">
      <c r="A29" s="7">
        <v>4</v>
      </c>
      <c r="B29" s="7" t="s">
        <v>73</v>
      </c>
      <c r="C29" s="12" t="s">
        <v>69</v>
      </c>
      <c r="D29" s="12">
        <v>2</v>
      </c>
      <c r="E29" s="297">
        <f t="shared" si="5"/>
        <v>44</v>
      </c>
      <c r="F29" s="198">
        <v>0</v>
      </c>
      <c r="G29" s="203">
        <f t="shared" si="8"/>
        <v>0</v>
      </c>
      <c r="H29" s="204">
        <v>0.18</v>
      </c>
      <c r="I29" s="203">
        <f t="shared" si="6"/>
        <v>0</v>
      </c>
      <c r="J29" s="203">
        <f t="shared" si="7"/>
        <v>0</v>
      </c>
      <c r="K29" s="34"/>
      <c r="L29" s="277"/>
      <c r="M29" s="277"/>
    </row>
    <row r="30" spans="1:21" s="31" customFormat="1" ht="16.5">
      <c r="A30" s="7">
        <v>5</v>
      </c>
      <c r="B30" s="16" t="s">
        <v>152</v>
      </c>
      <c r="C30" s="12" t="s">
        <v>69</v>
      </c>
      <c r="D30" s="12">
        <v>1</v>
      </c>
      <c r="E30" s="297">
        <f t="shared" si="5"/>
        <v>22</v>
      </c>
      <c r="F30" s="198">
        <v>0</v>
      </c>
      <c r="G30" s="203">
        <f t="shared" si="8"/>
        <v>0</v>
      </c>
      <c r="H30" s="204">
        <v>0.18</v>
      </c>
      <c r="I30" s="203">
        <f t="shared" si="6"/>
        <v>0</v>
      </c>
      <c r="J30" s="203">
        <f t="shared" si="7"/>
        <v>0</v>
      </c>
      <c r="K30" s="34"/>
      <c r="L30" s="277"/>
      <c r="M30" s="277"/>
    </row>
    <row r="31" spans="1:21" s="31" customFormat="1" ht="16.5">
      <c r="A31" s="7">
        <v>6</v>
      </c>
      <c r="B31" s="7" t="s">
        <v>74</v>
      </c>
      <c r="C31" s="12" t="s">
        <v>69</v>
      </c>
      <c r="D31" s="12">
        <v>1</v>
      </c>
      <c r="E31" s="297">
        <f t="shared" si="5"/>
        <v>22</v>
      </c>
      <c r="F31" s="198">
        <v>0</v>
      </c>
      <c r="G31" s="203">
        <f t="shared" si="8"/>
        <v>0</v>
      </c>
      <c r="H31" s="204">
        <v>0.18</v>
      </c>
      <c r="I31" s="203">
        <f t="shared" si="6"/>
        <v>0</v>
      </c>
      <c r="J31" s="203">
        <f t="shared" si="7"/>
        <v>0</v>
      </c>
      <c r="K31" s="34"/>
      <c r="L31" s="277"/>
      <c r="M31" s="277"/>
    </row>
    <row r="32" spans="1:21" s="31" customFormat="1" ht="16.5">
      <c r="A32" s="7">
        <v>7</v>
      </c>
      <c r="B32" s="7" t="s">
        <v>75</v>
      </c>
      <c r="C32" s="12" t="s">
        <v>69</v>
      </c>
      <c r="D32" s="12">
        <v>2</v>
      </c>
      <c r="E32" s="297">
        <f t="shared" si="5"/>
        <v>44</v>
      </c>
      <c r="F32" s="198">
        <v>0</v>
      </c>
      <c r="G32" s="203">
        <f t="shared" si="8"/>
        <v>0</v>
      </c>
      <c r="H32" s="204">
        <v>0.18</v>
      </c>
      <c r="I32" s="203">
        <f t="shared" si="6"/>
        <v>0</v>
      </c>
      <c r="J32" s="203">
        <f t="shared" si="7"/>
        <v>0</v>
      </c>
      <c r="K32" s="34"/>
      <c r="L32" s="277"/>
      <c r="M32" s="277"/>
    </row>
    <row r="33" spans="1:13" s="31" customFormat="1" ht="16.5">
      <c r="A33" s="7">
        <v>8</v>
      </c>
      <c r="B33" s="7" t="s">
        <v>76</v>
      </c>
      <c r="C33" s="12" t="s">
        <v>69</v>
      </c>
      <c r="D33" s="12">
        <v>1</v>
      </c>
      <c r="E33" s="297">
        <f t="shared" si="5"/>
        <v>22</v>
      </c>
      <c r="F33" s="198">
        <v>0</v>
      </c>
      <c r="G33" s="203">
        <f t="shared" si="8"/>
        <v>0</v>
      </c>
      <c r="H33" s="204">
        <v>0.18</v>
      </c>
      <c r="I33" s="203">
        <f t="shared" si="6"/>
        <v>0</v>
      </c>
      <c r="J33" s="203">
        <f t="shared" si="7"/>
        <v>0</v>
      </c>
      <c r="K33" s="34"/>
      <c r="L33" s="277"/>
      <c r="M33" s="277"/>
    </row>
    <row r="34" spans="1:13" s="31" customFormat="1" ht="16.5">
      <c r="A34" s="7">
        <v>9</v>
      </c>
      <c r="B34" s="7" t="s">
        <v>77</v>
      </c>
      <c r="C34" s="12" t="s">
        <v>69</v>
      </c>
      <c r="D34" s="12">
        <v>5</v>
      </c>
      <c r="E34" s="297">
        <f t="shared" si="5"/>
        <v>110</v>
      </c>
      <c r="F34" s="198">
        <v>0</v>
      </c>
      <c r="G34" s="203">
        <f t="shared" si="8"/>
        <v>0</v>
      </c>
      <c r="H34" s="204">
        <v>0.18</v>
      </c>
      <c r="I34" s="203">
        <f t="shared" si="6"/>
        <v>0</v>
      </c>
      <c r="J34" s="203">
        <f t="shared" si="7"/>
        <v>0</v>
      </c>
      <c r="K34" s="34"/>
      <c r="L34" s="277"/>
      <c r="M34" s="277"/>
    </row>
    <row r="35" spans="1:13" s="31" customFormat="1" ht="16.5">
      <c r="A35" s="7">
        <v>10</v>
      </c>
      <c r="B35" s="7" t="s">
        <v>78</v>
      </c>
      <c r="C35" s="12" t="s">
        <v>69</v>
      </c>
      <c r="D35" s="12">
        <v>2</v>
      </c>
      <c r="E35" s="297">
        <f t="shared" si="5"/>
        <v>44</v>
      </c>
      <c r="F35" s="198">
        <v>0</v>
      </c>
      <c r="G35" s="203">
        <f t="shared" si="8"/>
        <v>0</v>
      </c>
      <c r="H35" s="204">
        <v>0.18</v>
      </c>
      <c r="I35" s="203">
        <f t="shared" si="6"/>
        <v>0</v>
      </c>
      <c r="J35" s="203">
        <f t="shared" si="7"/>
        <v>0</v>
      </c>
      <c r="K35" s="34"/>
      <c r="L35" s="277"/>
      <c r="M35" s="277"/>
    </row>
    <row r="36" spans="1:13" s="31" customFormat="1" ht="33">
      <c r="A36" s="7">
        <v>11</v>
      </c>
      <c r="B36" s="7" t="s">
        <v>79</v>
      </c>
      <c r="C36" s="12" t="s">
        <v>69</v>
      </c>
      <c r="D36" s="12">
        <v>2</v>
      </c>
      <c r="E36" s="297">
        <f t="shared" si="5"/>
        <v>44</v>
      </c>
      <c r="F36" s="198">
        <v>0</v>
      </c>
      <c r="G36" s="203">
        <f t="shared" si="8"/>
        <v>0</v>
      </c>
      <c r="H36" s="204">
        <v>0.18</v>
      </c>
      <c r="I36" s="203">
        <f t="shared" si="6"/>
        <v>0</v>
      </c>
      <c r="J36" s="203">
        <f t="shared" si="7"/>
        <v>0</v>
      </c>
      <c r="K36" s="34"/>
      <c r="L36" s="277"/>
      <c r="M36" s="277"/>
    </row>
    <row r="37" spans="1:13" s="31" customFormat="1" ht="16.5">
      <c r="A37" s="7">
        <v>12</v>
      </c>
      <c r="B37" s="7" t="s">
        <v>80</v>
      </c>
      <c r="C37" s="12" t="s">
        <v>69</v>
      </c>
      <c r="D37" s="12">
        <v>1</v>
      </c>
      <c r="E37" s="297">
        <f t="shared" si="5"/>
        <v>22</v>
      </c>
      <c r="F37" s="198">
        <v>0</v>
      </c>
      <c r="G37" s="203">
        <f t="shared" si="8"/>
        <v>0</v>
      </c>
      <c r="H37" s="204">
        <v>0.18</v>
      </c>
      <c r="I37" s="203">
        <f t="shared" si="6"/>
        <v>0</v>
      </c>
      <c r="J37" s="203">
        <f t="shared" si="7"/>
        <v>0</v>
      </c>
      <c r="K37" s="34"/>
      <c r="L37" s="277"/>
      <c r="M37" s="277"/>
    </row>
    <row r="38" spans="1:13" s="31" customFormat="1" ht="16.5">
      <c r="A38" s="7">
        <v>13</v>
      </c>
      <c r="B38" s="7" t="s">
        <v>81</v>
      </c>
      <c r="C38" s="12" t="s">
        <v>69</v>
      </c>
      <c r="D38" s="12">
        <v>2</v>
      </c>
      <c r="E38" s="297">
        <f t="shared" si="5"/>
        <v>44</v>
      </c>
      <c r="F38" s="198">
        <v>0</v>
      </c>
      <c r="G38" s="203">
        <f t="shared" si="8"/>
        <v>0</v>
      </c>
      <c r="H38" s="204">
        <v>0.18</v>
      </c>
      <c r="I38" s="203">
        <f t="shared" si="6"/>
        <v>0</v>
      </c>
      <c r="J38" s="203">
        <f t="shared" si="7"/>
        <v>0</v>
      </c>
      <c r="K38" s="34"/>
      <c r="L38" s="277"/>
      <c r="M38" s="277"/>
    </row>
    <row r="39" spans="1:13" s="31" customFormat="1" ht="16.5">
      <c r="A39" s="7">
        <v>14</v>
      </c>
      <c r="B39" s="7" t="s">
        <v>270</v>
      </c>
      <c r="C39" s="12" t="s">
        <v>146</v>
      </c>
      <c r="D39" s="12">
        <v>1</v>
      </c>
      <c r="E39" s="297">
        <f t="shared" si="5"/>
        <v>22</v>
      </c>
      <c r="F39" s="198">
        <v>0</v>
      </c>
      <c r="G39" s="203">
        <f t="shared" si="8"/>
        <v>0</v>
      </c>
      <c r="H39" s="204">
        <v>0.18</v>
      </c>
      <c r="I39" s="203">
        <f t="shared" si="6"/>
        <v>0</v>
      </c>
      <c r="J39" s="203">
        <f t="shared" si="7"/>
        <v>0</v>
      </c>
      <c r="K39" s="34"/>
      <c r="L39" s="277"/>
      <c r="M39" s="277"/>
    </row>
    <row r="40" spans="1:13" s="31" customFormat="1" ht="49.5">
      <c r="A40" s="295">
        <v>15</v>
      </c>
      <c r="B40" s="295" t="s">
        <v>153</v>
      </c>
      <c r="C40" s="296" t="s">
        <v>397</v>
      </c>
      <c r="D40" s="296">
        <v>1</v>
      </c>
      <c r="E40" s="297">
        <f t="shared" si="5"/>
        <v>22</v>
      </c>
      <c r="F40" s="198">
        <v>0</v>
      </c>
      <c r="G40" s="203">
        <f t="shared" ref="G40:G42" si="9">E40*F40</f>
        <v>0</v>
      </c>
      <c r="H40" s="204">
        <v>0.18</v>
      </c>
      <c r="I40" s="203">
        <f t="shared" si="6"/>
        <v>0</v>
      </c>
      <c r="J40" s="203">
        <f t="shared" si="7"/>
        <v>0</v>
      </c>
      <c r="K40" s="34"/>
      <c r="L40" s="277"/>
      <c r="M40" s="277"/>
    </row>
    <row r="41" spans="1:13" s="31" customFormat="1" ht="16.5">
      <c r="A41" s="295">
        <v>16</v>
      </c>
      <c r="B41" s="295" t="s">
        <v>96</v>
      </c>
      <c r="C41" s="296" t="s">
        <v>397</v>
      </c>
      <c r="D41" s="296">
        <v>1</v>
      </c>
      <c r="E41" s="297">
        <f t="shared" ref="E41:E43" si="10">D41*22</f>
        <v>22</v>
      </c>
      <c r="F41" s="198">
        <v>0</v>
      </c>
      <c r="G41" s="203">
        <f t="shared" si="9"/>
        <v>0</v>
      </c>
      <c r="H41" s="204">
        <v>0.18</v>
      </c>
      <c r="I41" s="203">
        <f t="shared" si="6"/>
        <v>0</v>
      </c>
      <c r="J41" s="203">
        <f t="shared" si="7"/>
        <v>0</v>
      </c>
      <c r="K41" s="34"/>
      <c r="L41" s="277"/>
      <c r="M41" s="277"/>
    </row>
    <row r="42" spans="1:13" s="31" customFormat="1" ht="16.5">
      <c r="A42" s="295">
        <v>17</v>
      </c>
      <c r="B42" s="295" t="s">
        <v>87</v>
      </c>
      <c r="C42" s="296" t="s">
        <v>397</v>
      </c>
      <c r="D42" s="296">
        <v>1</v>
      </c>
      <c r="E42" s="297">
        <f t="shared" si="10"/>
        <v>22</v>
      </c>
      <c r="F42" s="198">
        <v>0</v>
      </c>
      <c r="G42" s="203">
        <f t="shared" si="9"/>
        <v>0</v>
      </c>
      <c r="H42" s="204">
        <v>0.18</v>
      </c>
      <c r="I42" s="203">
        <f t="shared" si="6"/>
        <v>0</v>
      </c>
      <c r="J42" s="203">
        <f t="shared" si="7"/>
        <v>0</v>
      </c>
      <c r="K42" s="34"/>
      <c r="L42" s="277"/>
      <c r="M42" s="277"/>
    </row>
    <row r="43" spans="1:13" s="31" customFormat="1" ht="16.5">
      <c r="A43" s="295">
        <v>18</v>
      </c>
      <c r="B43" s="7" t="s">
        <v>395</v>
      </c>
      <c r="C43" s="12" t="s">
        <v>69</v>
      </c>
      <c r="D43" s="12">
        <v>0</v>
      </c>
      <c r="E43" s="297">
        <f t="shared" si="10"/>
        <v>0</v>
      </c>
      <c r="F43" s="198">
        <v>0</v>
      </c>
      <c r="G43" s="203">
        <f t="shared" si="8"/>
        <v>0</v>
      </c>
      <c r="H43" s="204">
        <v>0.18</v>
      </c>
      <c r="I43" s="203">
        <f t="shared" si="6"/>
        <v>0</v>
      </c>
      <c r="J43" s="203">
        <f t="shared" si="7"/>
        <v>0</v>
      </c>
      <c r="K43" s="34"/>
      <c r="L43" s="277"/>
      <c r="M43" s="277"/>
    </row>
    <row r="44" spans="1:13" s="31" customFormat="1" ht="16.5">
      <c r="A44" s="6"/>
      <c r="B44" s="6" t="s">
        <v>61</v>
      </c>
      <c r="C44" s="11"/>
      <c r="D44" s="11"/>
      <c r="E44" s="11"/>
      <c r="F44" s="11"/>
      <c r="G44" s="14">
        <f>SUM(G26:G43)</f>
        <v>0</v>
      </c>
      <c r="H44" s="14"/>
      <c r="I44" s="14">
        <f t="shared" ref="I44:J44" si="11">SUM(I26:I43)</f>
        <v>0</v>
      </c>
      <c r="J44" s="14">
        <f t="shared" si="11"/>
        <v>0</v>
      </c>
      <c r="K44" s="34"/>
      <c r="L44" s="277"/>
      <c r="M44" s="277"/>
    </row>
    <row r="45" spans="1:13" s="31" customFormat="1" ht="16.5">
      <c r="A45" s="7"/>
      <c r="B45" s="7"/>
      <c r="C45" s="12"/>
      <c r="D45" s="12"/>
      <c r="E45" s="12"/>
      <c r="F45" s="12"/>
      <c r="G45" s="15"/>
      <c r="H45" s="48"/>
      <c r="I45" s="9"/>
      <c r="J45" s="34"/>
      <c r="K45" s="34"/>
      <c r="L45" s="277"/>
      <c r="M45" s="277"/>
    </row>
    <row r="46" spans="1:13" s="31" customFormat="1" ht="16.5" customHeight="1">
      <c r="A46" s="7"/>
      <c r="B46" s="421" t="s">
        <v>339</v>
      </c>
      <c r="C46" s="422"/>
      <c r="D46" s="422"/>
      <c r="E46" s="422"/>
      <c r="F46" s="422"/>
      <c r="G46" s="422"/>
      <c r="H46" s="422"/>
      <c r="I46" s="422"/>
      <c r="J46" s="423"/>
      <c r="K46" s="274"/>
      <c r="L46" s="274"/>
      <c r="M46" s="274"/>
    </row>
    <row r="47" spans="1:13" s="31" customFormat="1" ht="33">
      <c r="A47" s="6" t="s">
        <v>66</v>
      </c>
      <c r="B47" s="6" t="s">
        <v>130</v>
      </c>
      <c r="C47" s="11" t="s">
        <v>351</v>
      </c>
      <c r="D47" s="11" t="s">
        <v>348</v>
      </c>
      <c r="E47" s="199" t="s">
        <v>206</v>
      </c>
      <c r="F47" s="200" t="s">
        <v>327</v>
      </c>
      <c r="G47" s="201" t="s">
        <v>320</v>
      </c>
      <c r="H47" s="200" t="s">
        <v>321</v>
      </c>
      <c r="I47" s="202" t="s">
        <v>193</v>
      </c>
      <c r="J47" s="202" t="s">
        <v>9</v>
      </c>
      <c r="K47" s="275"/>
      <c r="L47" s="275"/>
      <c r="M47" s="275"/>
    </row>
    <row r="48" spans="1:13" s="31" customFormat="1" ht="49.5">
      <c r="A48" s="7">
        <v>1</v>
      </c>
      <c r="B48" s="7" t="s">
        <v>153</v>
      </c>
      <c r="C48" s="12">
        <v>22</v>
      </c>
      <c r="D48" s="12">
        <v>4</v>
      </c>
      <c r="E48" s="198">
        <v>0</v>
      </c>
      <c r="F48" s="203">
        <f>C48*D48*E48</f>
        <v>0</v>
      </c>
      <c r="G48" s="204">
        <v>0.18</v>
      </c>
      <c r="H48" s="203">
        <f>F48*G48</f>
        <v>0</v>
      </c>
      <c r="I48" s="203">
        <f>F48+H48</f>
        <v>0</v>
      </c>
      <c r="J48" s="34"/>
      <c r="K48" s="277"/>
      <c r="L48" s="277"/>
      <c r="M48" s="277"/>
    </row>
    <row r="49" spans="1:21" s="31" customFormat="1" ht="16.5">
      <c r="A49" s="7">
        <v>2</v>
      </c>
      <c r="B49" s="7" t="s">
        <v>96</v>
      </c>
      <c r="C49" s="12">
        <v>22</v>
      </c>
      <c r="D49" s="12">
        <v>4</v>
      </c>
      <c r="E49" s="198">
        <v>0</v>
      </c>
      <c r="F49" s="203">
        <f t="shared" ref="F49:F50" si="12">C49*D49*E49</f>
        <v>0</v>
      </c>
      <c r="G49" s="204">
        <v>0.18</v>
      </c>
      <c r="H49" s="203">
        <f>F49*G49</f>
        <v>0</v>
      </c>
      <c r="I49" s="203">
        <f>F49+H49</f>
        <v>0</v>
      </c>
      <c r="J49" s="34"/>
      <c r="K49" s="277"/>
      <c r="L49" s="277"/>
      <c r="M49" s="277"/>
    </row>
    <row r="50" spans="1:21" s="31" customFormat="1" ht="16.5">
      <c r="A50" s="7">
        <v>3</v>
      </c>
      <c r="B50" s="7" t="s">
        <v>87</v>
      </c>
      <c r="C50" s="12">
        <v>22</v>
      </c>
      <c r="D50" s="12">
        <v>4</v>
      </c>
      <c r="E50" s="198">
        <v>0</v>
      </c>
      <c r="F50" s="203">
        <f t="shared" si="12"/>
        <v>0</v>
      </c>
      <c r="G50" s="204">
        <v>0.18</v>
      </c>
      <c r="H50" s="203">
        <f>F50*G50</f>
        <v>0</v>
      </c>
      <c r="I50" s="203">
        <f>F50+H50</f>
        <v>0</v>
      </c>
      <c r="J50" s="34"/>
      <c r="K50" s="277"/>
      <c r="L50" s="277"/>
      <c r="M50" s="277"/>
    </row>
    <row r="51" spans="1:21" s="31" customFormat="1" ht="16.5">
      <c r="A51" s="7"/>
      <c r="B51" s="7"/>
      <c r="C51" s="12"/>
      <c r="D51" s="12"/>
      <c r="E51" s="12"/>
      <c r="F51" s="15"/>
      <c r="G51" s="49"/>
      <c r="H51" s="9"/>
      <c r="I51" s="34"/>
      <c r="J51" s="34"/>
      <c r="K51" s="277"/>
      <c r="L51" s="277"/>
      <c r="M51" s="277"/>
    </row>
    <row r="52" spans="1:21" s="31" customFormat="1" ht="16.5">
      <c r="A52" s="6"/>
      <c r="B52" s="6" t="s">
        <v>61</v>
      </c>
      <c r="C52" s="11"/>
      <c r="D52" s="11"/>
      <c r="E52" s="11"/>
      <c r="F52" s="14">
        <f>SUM(F48:F51)</f>
        <v>0</v>
      </c>
      <c r="G52" s="14"/>
      <c r="H52" s="14">
        <f t="shared" ref="H52:I52" si="13">SUM(H48:H51)</f>
        <v>0</v>
      </c>
      <c r="I52" s="14">
        <f t="shared" si="13"/>
        <v>0</v>
      </c>
      <c r="J52" s="34"/>
      <c r="K52" s="277"/>
      <c r="L52" s="277"/>
      <c r="M52" s="277"/>
    </row>
    <row r="53" spans="1:21" s="31" customFormat="1" ht="16.5">
      <c r="A53" s="34"/>
      <c r="B53" s="34"/>
      <c r="C53" s="12"/>
      <c r="D53" s="12"/>
      <c r="E53" s="12"/>
      <c r="F53" s="12"/>
      <c r="G53" s="40"/>
      <c r="H53" s="40"/>
      <c r="I53" s="34"/>
      <c r="J53" s="34"/>
      <c r="K53" s="277"/>
      <c r="L53" s="277"/>
      <c r="M53" s="277"/>
    </row>
    <row r="54" spans="1:21" s="31" customFormat="1" ht="16.5" customHeight="1">
      <c r="A54" s="34"/>
      <c r="B54" s="421" t="s">
        <v>276</v>
      </c>
      <c r="C54" s="422"/>
      <c r="D54" s="422"/>
      <c r="E54" s="422"/>
      <c r="F54" s="422"/>
      <c r="G54" s="422"/>
      <c r="H54" s="422"/>
      <c r="I54" s="422"/>
      <c r="J54" s="423"/>
      <c r="K54" s="274"/>
      <c r="L54" s="274"/>
      <c r="M54" s="274"/>
      <c r="U54" s="39"/>
    </row>
    <row r="55" spans="1:21" s="31" customFormat="1" ht="33">
      <c r="A55" s="33"/>
      <c r="B55" s="19" t="s">
        <v>135</v>
      </c>
      <c r="C55" s="18" t="s">
        <v>49</v>
      </c>
      <c r="D55" s="34"/>
      <c r="E55" s="199" t="s">
        <v>206</v>
      </c>
      <c r="F55" s="200" t="s">
        <v>327</v>
      </c>
      <c r="G55" s="201" t="s">
        <v>320</v>
      </c>
      <c r="H55" s="200" t="s">
        <v>321</v>
      </c>
      <c r="I55" s="202" t="s">
        <v>193</v>
      </c>
      <c r="J55" s="202" t="s">
        <v>9</v>
      </c>
      <c r="K55" s="275"/>
      <c r="L55" s="275"/>
      <c r="M55" s="275"/>
    </row>
    <row r="56" spans="1:21" s="31" customFormat="1" ht="16.5">
      <c r="A56" s="3">
        <v>1</v>
      </c>
      <c r="B56" s="20" t="s">
        <v>278</v>
      </c>
      <c r="C56" s="34" t="s">
        <v>69</v>
      </c>
      <c r="D56" s="21">
        <v>1</v>
      </c>
      <c r="E56" s="22">
        <v>0</v>
      </c>
      <c r="F56" s="203">
        <f>D56*E56</f>
        <v>0</v>
      </c>
      <c r="G56" s="204">
        <v>0.18</v>
      </c>
      <c r="H56" s="203">
        <f>F56*G56</f>
        <v>0</v>
      </c>
      <c r="I56" s="203">
        <f>F56+H56</f>
        <v>0</v>
      </c>
      <c r="J56" s="34"/>
      <c r="K56" s="277"/>
      <c r="L56" s="277"/>
      <c r="M56" s="277"/>
    </row>
    <row r="57" spans="1:21" s="31" customFormat="1" ht="33">
      <c r="A57" s="3">
        <v>3</v>
      </c>
      <c r="B57" s="20" t="s">
        <v>274</v>
      </c>
      <c r="C57" s="34" t="s">
        <v>69</v>
      </c>
      <c r="D57" s="21">
        <v>1</v>
      </c>
      <c r="E57" s="22">
        <v>0</v>
      </c>
      <c r="F57" s="203">
        <f t="shared" ref="F57:F58" si="14">D57*E57</f>
        <v>0</v>
      </c>
      <c r="G57" s="204">
        <v>0.18</v>
      </c>
      <c r="H57" s="203">
        <f>F57*G57</f>
        <v>0</v>
      </c>
      <c r="I57" s="203">
        <f>F57+H57</f>
        <v>0</v>
      </c>
      <c r="J57" s="34"/>
      <c r="K57" s="277"/>
      <c r="L57" s="277"/>
      <c r="M57" s="277"/>
    </row>
    <row r="58" spans="1:21" s="31" customFormat="1" ht="33">
      <c r="A58" s="3">
        <v>4</v>
      </c>
      <c r="B58" s="20" t="s">
        <v>275</v>
      </c>
      <c r="C58" s="34" t="s">
        <v>146</v>
      </c>
      <c r="D58" s="21">
        <v>1</v>
      </c>
      <c r="E58" s="22">
        <v>0</v>
      </c>
      <c r="F58" s="203">
        <f t="shared" si="14"/>
        <v>0</v>
      </c>
      <c r="G58" s="204">
        <v>0.18</v>
      </c>
      <c r="H58" s="203">
        <f>F58*G58</f>
        <v>0</v>
      </c>
      <c r="I58" s="203">
        <f>F58+H58</f>
        <v>0</v>
      </c>
      <c r="J58" s="34"/>
      <c r="K58" s="277"/>
      <c r="L58" s="277"/>
      <c r="M58" s="277"/>
    </row>
    <row r="59" spans="1:21" s="31" customFormat="1" ht="17.25">
      <c r="A59" s="3"/>
      <c r="B59" s="20"/>
      <c r="C59" s="34"/>
      <c r="D59" s="21"/>
      <c r="E59" s="22"/>
      <c r="F59" s="219">
        <f>SUM(F56:F58)</f>
        <v>0</v>
      </c>
      <c r="G59" s="204"/>
      <c r="H59" s="219">
        <f>SUM(H56:H58)</f>
        <v>0</v>
      </c>
      <c r="I59" s="219">
        <f>SUM(I56:I58)</f>
        <v>0</v>
      </c>
      <c r="J59" s="34"/>
      <c r="K59" s="277"/>
      <c r="L59" s="277"/>
      <c r="M59" s="277"/>
    </row>
    <row r="60" spans="1:21" s="34" customFormat="1" ht="16.5" customHeight="1">
      <c r="A60" s="5"/>
      <c r="B60" s="425" t="s">
        <v>399</v>
      </c>
      <c r="C60" s="425"/>
      <c r="D60" s="425"/>
      <c r="E60" s="425"/>
      <c r="F60" s="425"/>
      <c r="G60" s="425"/>
      <c r="H60" s="425"/>
      <c r="I60" s="425"/>
      <c r="J60" s="425"/>
      <c r="K60" s="291"/>
      <c r="L60" s="291"/>
      <c r="M60" s="291"/>
    </row>
    <row r="61" spans="1:21" s="31" customFormat="1" ht="49.5">
      <c r="A61" s="301"/>
      <c r="B61" s="308" t="s">
        <v>214</v>
      </c>
      <c r="C61" s="309" t="s">
        <v>0</v>
      </c>
      <c r="D61" s="309" t="s">
        <v>10</v>
      </c>
      <c r="E61" s="309" t="s">
        <v>5</v>
      </c>
      <c r="F61" s="310" t="s">
        <v>206</v>
      </c>
      <c r="G61" s="310" t="s">
        <v>327</v>
      </c>
      <c r="H61" s="311" t="s">
        <v>320</v>
      </c>
      <c r="I61" s="310" t="s">
        <v>321</v>
      </c>
      <c r="J61" s="312" t="s">
        <v>193</v>
      </c>
      <c r="K61" s="307"/>
      <c r="L61" s="307"/>
      <c r="M61" s="307"/>
      <c r="N61" s="307" t="s">
        <v>9</v>
      </c>
    </row>
    <row r="62" spans="1:21" s="31" customFormat="1" ht="16.5">
      <c r="A62" s="3">
        <v>1</v>
      </c>
      <c r="B62" s="313" t="s">
        <v>42</v>
      </c>
      <c r="C62" s="314">
        <v>2</v>
      </c>
      <c r="D62" s="315">
        <v>12</v>
      </c>
      <c r="E62" s="316">
        <f>C62*D62</f>
        <v>24</v>
      </c>
      <c r="F62" s="296">
        <v>0</v>
      </c>
      <c r="G62" s="298">
        <f>E62*F62</f>
        <v>0</v>
      </c>
      <c r="H62" s="299">
        <v>0.18</v>
      </c>
      <c r="I62" s="298">
        <f>G62*H62</f>
        <v>0</v>
      </c>
      <c r="J62" s="298">
        <f>G62+I62</f>
        <v>0</v>
      </c>
      <c r="K62" s="279"/>
      <c r="L62" s="279"/>
      <c r="M62" s="279"/>
    </row>
    <row r="63" spans="1:21" s="31" customFormat="1" ht="16.5">
      <c r="A63" s="3">
        <v>2</v>
      </c>
      <c r="B63" s="313" t="s">
        <v>43</v>
      </c>
      <c r="C63" s="315">
        <v>2</v>
      </c>
      <c r="D63" s="315">
        <v>12</v>
      </c>
      <c r="E63" s="316">
        <f>C63*D63</f>
        <v>24</v>
      </c>
      <c r="F63" s="296">
        <v>0</v>
      </c>
      <c r="G63" s="298">
        <f t="shared" ref="G63:G65" si="15">E63*F63</f>
        <v>0</v>
      </c>
      <c r="H63" s="299">
        <v>0.18</v>
      </c>
      <c r="I63" s="298">
        <f>G63*H63</f>
        <v>0</v>
      </c>
      <c r="J63" s="298">
        <f>G63+I63</f>
        <v>0</v>
      </c>
      <c r="K63" s="279"/>
      <c r="L63" s="279"/>
      <c r="M63" s="279"/>
    </row>
    <row r="64" spans="1:21" s="31" customFormat="1" ht="16.5">
      <c r="A64" s="3">
        <v>3</v>
      </c>
      <c r="B64" s="313" t="s">
        <v>46</v>
      </c>
      <c r="C64" s="315">
        <v>2</v>
      </c>
      <c r="D64" s="315">
        <v>12</v>
      </c>
      <c r="E64" s="316">
        <f>C64*D64</f>
        <v>24</v>
      </c>
      <c r="F64" s="296">
        <v>0</v>
      </c>
      <c r="G64" s="298">
        <f t="shared" si="15"/>
        <v>0</v>
      </c>
      <c r="H64" s="299">
        <v>0.18</v>
      </c>
      <c r="I64" s="298">
        <f>G64*H64</f>
        <v>0</v>
      </c>
      <c r="J64" s="298">
        <f>G64+I64</f>
        <v>0</v>
      </c>
      <c r="K64" s="279"/>
      <c r="L64" s="279"/>
      <c r="M64" s="279"/>
    </row>
    <row r="65" spans="1:14" s="31" customFormat="1" ht="16.5">
      <c r="A65" s="3">
        <v>4</v>
      </c>
      <c r="B65" s="313" t="s">
        <v>18</v>
      </c>
      <c r="C65" s="315">
        <v>64</v>
      </c>
      <c r="D65" s="315">
        <v>12</v>
      </c>
      <c r="E65" s="316">
        <f>C65*D65</f>
        <v>768</v>
      </c>
      <c r="F65" s="296">
        <v>0</v>
      </c>
      <c r="G65" s="298">
        <f t="shared" si="15"/>
        <v>0</v>
      </c>
      <c r="H65" s="299">
        <v>0.18</v>
      </c>
      <c r="I65" s="298">
        <f>G65*H65</f>
        <v>0</v>
      </c>
      <c r="J65" s="298">
        <f>G65+I65</f>
        <v>0</v>
      </c>
      <c r="K65" s="279"/>
      <c r="L65" s="279"/>
      <c r="M65" s="279"/>
    </row>
    <row r="66" spans="1:14" s="215" customFormat="1" ht="17.25">
      <c r="A66" s="217"/>
      <c r="B66" s="317"/>
      <c r="C66" s="318">
        <f>SUM(C62:C65)</f>
        <v>70</v>
      </c>
      <c r="D66" s="318"/>
      <c r="E66" s="318"/>
      <c r="F66" s="319"/>
      <c r="G66" s="320">
        <f>SUM(G62:G65)</f>
        <v>0</v>
      </c>
      <c r="H66" s="320"/>
      <c r="I66" s="320">
        <f t="shared" ref="I66:J66" si="16">SUM(I62:I65)</f>
        <v>0</v>
      </c>
      <c r="J66" s="320">
        <f t="shared" si="16"/>
        <v>0</v>
      </c>
      <c r="K66" s="280"/>
      <c r="L66" s="280"/>
      <c r="M66" s="280"/>
    </row>
    <row r="67" spans="1:14" s="215" customFormat="1" ht="17.25">
      <c r="A67" s="217"/>
      <c r="B67" s="317"/>
      <c r="C67" s="318"/>
      <c r="D67" s="318"/>
      <c r="E67" s="318"/>
      <c r="F67" s="319"/>
      <c r="G67" s="320"/>
      <c r="H67" s="320"/>
      <c r="I67" s="320"/>
      <c r="J67" s="320"/>
      <c r="K67" s="280"/>
      <c r="L67" s="280"/>
      <c r="M67" s="280"/>
    </row>
    <row r="68" spans="1:14" s="34" customFormat="1" ht="16.5" customHeight="1">
      <c r="A68" s="5"/>
      <c r="B68" s="424" t="s">
        <v>398</v>
      </c>
      <c r="C68" s="424"/>
      <c r="D68" s="424"/>
      <c r="E68" s="424"/>
      <c r="F68" s="424"/>
      <c r="G68" s="424"/>
      <c r="H68" s="424"/>
      <c r="I68" s="424"/>
      <c r="J68" s="424"/>
      <c r="K68" s="291"/>
      <c r="L68" s="291"/>
      <c r="M68" s="291"/>
    </row>
    <row r="69" spans="1:14" s="31" customFormat="1" ht="49.5">
      <c r="A69" s="301"/>
      <c r="B69" s="302" t="s">
        <v>214</v>
      </c>
      <c r="C69" s="303" t="s">
        <v>0</v>
      </c>
      <c r="D69" s="303" t="s">
        <v>10</v>
      </c>
      <c r="E69" s="303" t="s">
        <v>5</v>
      </c>
      <c r="F69" s="304" t="s">
        <v>206</v>
      </c>
      <c r="G69" s="305" t="s">
        <v>327</v>
      </c>
      <c r="H69" s="306" t="s">
        <v>320</v>
      </c>
      <c r="I69" s="305" t="s">
        <v>321</v>
      </c>
      <c r="J69" s="307" t="s">
        <v>193</v>
      </c>
      <c r="K69" s="307"/>
      <c r="L69" s="307"/>
      <c r="M69" s="307"/>
      <c r="N69" s="307" t="s">
        <v>9</v>
      </c>
    </row>
    <row r="70" spans="1:14" s="31" customFormat="1" ht="16.5">
      <c r="A70" s="3">
        <v>1</v>
      </c>
      <c r="B70" s="45" t="s">
        <v>42</v>
      </c>
      <c r="C70" s="17">
        <v>2</v>
      </c>
      <c r="D70" s="21">
        <v>48</v>
      </c>
      <c r="E70" s="46">
        <f>C70*D70</f>
        <v>96</v>
      </c>
      <c r="F70" s="12">
        <v>0</v>
      </c>
      <c r="G70" s="203">
        <f>E70*F70</f>
        <v>0</v>
      </c>
      <c r="H70" s="204">
        <v>0.18</v>
      </c>
      <c r="I70" s="203">
        <f>G70*H70</f>
        <v>0</v>
      </c>
      <c r="J70" s="203">
        <f>G70+I70</f>
        <v>0</v>
      </c>
      <c r="K70" s="279"/>
      <c r="L70" s="279"/>
      <c r="M70" s="279"/>
    </row>
    <row r="71" spans="1:14" s="31" customFormat="1" ht="16.5">
      <c r="A71" s="3">
        <v>2</v>
      </c>
      <c r="B71" s="45" t="s">
        <v>43</v>
      </c>
      <c r="C71" s="21">
        <v>2</v>
      </c>
      <c r="D71" s="21">
        <v>48</v>
      </c>
      <c r="E71" s="46">
        <f>C71*D71</f>
        <v>96</v>
      </c>
      <c r="F71" s="12">
        <v>0</v>
      </c>
      <c r="G71" s="203">
        <f t="shared" ref="G71:G73" si="17">E71*F71</f>
        <v>0</v>
      </c>
      <c r="H71" s="204">
        <v>0.18</v>
      </c>
      <c r="I71" s="203">
        <f>G71*H71</f>
        <v>0</v>
      </c>
      <c r="J71" s="203">
        <f>G71+I71</f>
        <v>0</v>
      </c>
      <c r="K71" s="279"/>
      <c r="L71" s="279"/>
      <c r="M71" s="279"/>
    </row>
    <row r="72" spans="1:14" s="31" customFormat="1" ht="16.5">
      <c r="A72" s="3">
        <v>3</v>
      </c>
      <c r="B72" s="45" t="s">
        <v>46</v>
      </c>
      <c r="C72" s="21">
        <v>2</v>
      </c>
      <c r="D72" s="21">
        <v>48</v>
      </c>
      <c r="E72" s="46">
        <f>C72*D72</f>
        <v>96</v>
      </c>
      <c r="F72" s="12">
        <v>0</v>
      </c>
      <c r="G72" s="203">
        <f t="shared" si="17"/>
        <v>0</v>
      </c>
      <c r="H72" s="204">
        <v>0.18</v>
      </c>
      <c r="I72" s="203">
        <f>G72*H72</f>
        <v>0</v>
      </c>
      <c r="J72" s="203">
        <f>G72+I72</f>
        <v>0</v>
      </c>
      <c r="K72" s="279"/>
      <c r="L72" s="279"/>
      <c r="M72" s="279"/>
    </row>
    <row r="73" spans="1:14" s="31" customFormat="1" ht="16.5">
      <c r="A73" s="3">
        <v>4</v>
      </c>
      <c r="B73" s="45" t="s">
        <v>18</v>
      </c>
      <c r="C73" s="21">
        <v>64</v>
      </c>
      <c r="D73" s="21">
        <v>48</v>
      </c>
      <c r="E73" s="46">
        <f>C73*D73</f>
        <v>3072</v>
      </c>
      <c r="F73" s="12">
        <v>0</v>
      </c>
      <c r="G73" s="203">
        <f t="shared" si="17"/>
        <v>0</v>
      </c>
      <c r="H73" s="204">
        <v>0.18</v>
      </c>
      <c r="I73" s="203">
        <f>G73*H73</f>
        <v>0</v>
      </c>
      <c r="J73" s="203">
        <f>G73+I73</f>
        <v>0</v>
      </c>
      <c r="K73" s="279"/>
      <c r="L73" s="279"/>
      <c r="M73" s="279"/>
    </row>
    <row r="74" spans="1:14" s="215" customFormat="1" ht="17.25">
      <c r="A74" s="217"/>
      <c r="B74" s="218"/>
      <c r="C74" s="216">
        <f>SUM(C70:C73)</f>
        <v>70</v>
      </c>
      <c r="D74" s="216"/>
      <c r="E74" s="216"/>
      <c r="F74" s="213"/>
      <c r="G74" s="219">
        <f>SUM(G70:G73)</f>
        <v>0</v>
      </c>
      <c r="H74" s="219"/>
      <c r="I74" s="219">
        <f t="shared" ref="I74:J74" si="18">SUM(I70:I73)</f>
        <v>0</v>
      </c>
      <c r="J74" s="219">
        <f t="shared" si="18"/>
        <v>0</v>
      </c>
      <c r="K74" s="280"/>
      <c r="L74" s="280"/>
      <c r="M74" s="280"/>
    </row>
    <row r="75" spans="1:14" s="31" customFormat="1" ht="16.5">
      <c r="A75" s="8"/>
      <c r="B75" s="23"/>
      <c r="C75" s="27"/>
      <c r="D75" s="28"/>
      <c r="E75" s="28"/>
      <c r="F75" s="28"/>
      <c r="G75" s="29"/>
      <c r="H75" s="30"/>
      <c r="I75" s="4"/>
    </row>
  </sheetData>
  <mergeCells count="7">
    <mergeCell ref="B54:J54"/>
    <mergeCell ref="B68:J68"/>
    <mergeCell ref="B3:J3"/>
    <mergeCell ref="B18:J18"/>
    <mergeCell ref="B24:J24"/>
    <mergeCell ref="B46:J46"/>
    <mergeCell ref="B60:J60"/>
  </mergeCells>
  <pageMargins left="0.7" right="0.7" top="0.75" bottom="0.75" header="0.3" footer="0.3"/>
  <pageSetup scale="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C7" zoomScale="90" zoomScaleNormal="90" workbookViewId="0">
      <selection sqref="A1:K30"/>
    </sheetView>
  </sheetViews>
  <sheetFormatPr defaultRowHeight="14.25"/>
  <cols>
    <col min="1" max="1" width="6.25" bestFit="1" customWidth="1"/>
    <col min="2" max="2" width="52.75" customWidth="1"/>
    <col min="3" max="3" width="9.125" customWidth="1"/>
    <col min="4" max="4" width="10" bestFit="1" customWidth="1"/>
    <col min="5" max="5" width="7" bestFit="1" customWidth="1"/>
    <col min="6" max="6" width="10.25" style="211" bestFit="1" customWidth="1"/>
    <col min="7" max="7" width="10.875" style="211" bestFit="1" customWidth="1"/>
    <col min="8" max="8" width="9" style="211" bestFit="1" customWidth="1"/>
    <col min="9" max="9" width="12.375" style="211" bestFit="1" customWidth="1"/>
    <col min="10" max="10" width="36.625" style="211" customWidth="1"/>
    <col min="11" max="11" width="28.75" customWidth="1"/>
  </cols>
  <sheetData>
    <row r="1" spans="1:21" s="31" customFormat="1" ht="16.5">
      <c r="A1" s="3"/>
      <c r="B1" s="421" t="s">
        <v>341</v>
      </c>
      <c r="C1" s="422"/>
      <c r="D1" s="422"/>
      <c r="E1" s="422"/>
      <c r="F1" s="422"/>
      <c r="G1" s="422"/>
      <c r="H1" s="422"/>
      <c r="I1" s="422"/>
      <c r="J1" s="422"/>
      <c r="K1" s="423"/>
      <c r="U1" s="39"/>
    </row>
    <row r="2" spans="1:21" s="31" customFormat="1" ht="33">
      <c r="A2" s="195" t="s">
        <v>3</v>
      </c>
      <c r="B2" s="195" t="s">
        <v>82</v>
      </c>
      <c r="C2" s="195" t="s">
        <v>49</v>
      </c>
      <c r="D2" s="195" t="s">
        <v>68</v>
      </c>
      <c r="E2" s="195" t="s">
        <v>342</v>
      </c>
      <c r="F2" s="199" t="s">
        <v>206</v>
      </c>
      <c r="G2" s="200" t="s">
        <v>327</v>
      </c>
      <c r="H2" s="201" t="s">
        <v>320</v>
      </c>
      <c r="I2" s="200" t="s">
        <v>321</v>
      </c>
      <c r="J2" s="202" t="s">
        <v>193</v>
      </c>
      <c r="K2" s="202" t="s">
        <v>9</v>
      </c>
    </row>
    <row r="3" spans="1:21" s="31" customFormat="1" ht="16.5">
      <c r="A3" s="3">
        <v>1</v>
      </c>
      <c r="B3" s="3" t="s">
        <v>83</v>
      </c>
      <c r="C3" s="3" t="s">
        <v>69</v>
      </c>
      <c r="D3" s="3">
        <v>1</v>
      </c>
      <c r="E3" s="3">
        <v>7</v>
      </c>
      <c r="F3" s="203">
        <v>0</v>
      </c>
      <c r="G3" s="203">
        <f>D3*E3*F3</f>
        <v>0</v>
      </c>
      <c r="H3" s="204">
        <v>0.18</v>
      </c>
      <c r="I3" s="203">
        <f t="shared" ref="I3:I4" si="0">G3*H3</f>
        <v>0</v>
      </c>
      <c r="J3" s="203">
        <f t="shared" ref="J3:J4" si="1">G3+I3</f>
        <v>0</v>
      </c>
      <c r="K3" s="3"/>
    </row>
    <row r="4" spans="1:21" s="31" customFormat="1" ht="33">
      <c r="A4" s="3">
        <v>2</v>
      </c>
      <c r="B4" s="197" t="s">
        <v>215</v>
      </c>
      <c r="C4" s="3" t="s">
        <v>69</v>
      </c>
      <c r="D4" s="3">
        <v>5</v>
      </c>
      <c r="E4" s="3">
        <v>7</v>
      </c>
      <c r="F4" s="203">
        <v>0</v>
      </c>
      <c r="G4" s="203">
        <f>D4*E4*F4</f>
        <v>0</v>
      </c>
      <c r="H4" s="204">
        <v>0.18</v>
      </c>
      <c r="I4" s="203">
        <f t="shared" si="0"/>
        <v>0</v>
      </c>
      <c r="J4" s="203">
        <f t="shared" si="1"/>
        <v>0</v>
      </c>
      <c r="K4" s="3"/>
    </row>
    <row r="5" spans="1:21" s="31" customFormat="1" ht="16.5">
      <c r="A5" s="3">
        <v>3</v>
      </c>
      <c r="B5" s="3" t="s">
        <v>70</v>
      </c>
      <c r="C5" s="3"/>
      <c r="D5" s="3">
        <v>1</v>
      </c>
      <c r="E5" s="3">
        <v>7</v>
      </c>
      <c r="F5" s="203">
        <v>0</v>
      </c>
      <c r="G5" s="203">
        <f t="shared" ref="G5:G16" si="2">D5*E5*F5</f>
        <v>0</v>
      </c>
      <c r="H5" s="204">
        <v>0.18</v>
      </c>
      <c r="I5" s="203">
        <f t="shared" ref="I5:I16" si="3">G5*H5</f>
        <v>0</v>
      </c>
      <c r="J5" s="203">
        <f t="shared" ref="J5:J16" si="4">G5+I5</f>
        <v>0</v>
      </c>
      <c r="K5" s="3"/>
    </row>
    <row r="6" spans="1:21" s="31" customFormat="1" ht="16.5">
      <c r="A6" s="3">
        <v>4</v>
      </c>
      <c r="B6" s="3" t="s">
        <v>72</v>
      </c>
      <c r="C6" s="3" t="s">
        <v>69</v>
      </c>
      <c r="D6" s="3">
        <v>2</v>
      </c>
      <c r="E6" s="3">
        <v>7</v>
      </c>
      <c r="F6" s="203">
        <v>0</v>
      </c>
      <c r="G6" s="203">
        <f t="shared" si="2"/>
        <v>0</v>
      </c>
      <c r="H6" s="204">
        <v>0.18</v>
      </c>
      <c r="I6" s="203">
        <f t="shared" si="3"/>
        <v>0</v>
      </c>
      <c r="J6" s="203">
        <f t="shared" si="4"/>
        <v>0</v>
      </c>
      <c r="K6" s="3"/>
    </row>
    <row r="7" spans="1:21" s="31" customFormat="1" ht="16.5">
      <c r="A7" s="3">
        <v>5</v>
      </c>
      <c r="B7" s="3" t="s">
        <v>73</v>
      </c>
      <c r="C7" s="3" t="s">
        <v>69</v>
      </c>
      <c r="D7" s="3">
        <v>1</v>
      </c>
      <c r="E7" s="3">
        <v>7</v>
      </c>
      <c r="F7" s="203">
        <v>0</v>
      </c>
      <c r="G7" s="203">
        <f t="shared" si="2"/>
        <v>0</v>
      </c>
      <c r="H7" s="204">
        <v>0.18</v>
      </c>
      <c r="I7" s="203">
        <f t="shared" si="3"/>
        <v>0</v>
      </c>
      <c r="J7" s="203">
        <f t="shared" si="4"/>
        <v>0</v>
      </c>
      <c r="K7" s="3"/>
    </row>
    <row r="8" spans="1:21" s="31" customFormat="1" ht="16.5">
      <c r="A8" s="3">
        <v>6</v>
      </c>
      <c r="B8" s="3" t="s">
        <v>84</v>
      </c>
      <c r="C8" s="3" t="s">
        <v>69</v>
      </c>
      <c r="D8" s="3">
        <v>1</v>
      </c>
      <c r="E8" s="3">
        <v>7</v>
      </c>
      <c r="F8" s="203">
        <v>0</v>
      </c>
      <c r="G8" s="203">
        <f t="shared" si="2"/>
        <v>0</v>
      </c>
      <c r="H8" s="204">
        <v>0.18</v>
      </c>
      <c r="I8" s="203">
        <f t="shared" si="3"/>
        <v>0</v>
      </c>
      <c r="J8" s="203">
        <f t="shared" si="4"/>
        <v>0</v>
      </c>
      <c r="K8" s="3"/>
    </row>
    <row r="9" spans="1:21" s="31" customFormat="1" ht="16.5">
      <c r="A9" s="3">
        <v>7</v>
      </c>
      <c r="B9" s="3" t="s">
        <v>85</v>
      </c>
      <c r="C9" s="3" t="s">
        <v>69</v>
      </c>
      <c r="D9" s="196">
        <v>5</v>
      </c>
      <c r="E9" s="3">
        <v>7</v>
      </c>
      <c r="F9" s="203">
        <v>0</v>
      </c>
      <c r="G9" s="203">
        <f t="shared" si="2"/>
        <v>0</v>
      </c>
      <c r="H9" s="204">
        <v>0.18</v>
      </c>
      <c r="I9" s="203">
        <f t="shared" si="3"/>
        <v>0</v>
      </c>
      <c r="J9" s="203">
        <f t="shared" si="4"/>
        <v>0</v>
      </c>
      <c r="K9" s="3"/>
    </row>
    <row r="10" spans="1:21" s="31" customFormat="1" ht="16.5">
      <c r="A10" s="3">
        <v>8</v>
      </c>
      <c r="B10" s="3" t="s">
        <v>76</v>
      </c>
      <c r="C10" s="3" t="s">
        <v>69</v>
      </c>
      <c r="D10" s="3">
        <v>1</v>
      </c>
      <c r="E10" s="3">
        <v>7</v>
      </c>
      <c r="F10" s="203">
        <v>0</v>
      </c>
      <c r="G10" s="203">
        <f t="shared" si="2"/>
        <v>0</v>
      </c>
      <c r="H10" s="204">
        <v>0.18</v>
      </c>
      <c r="I10" s="203">
        <f t="shared" si="3"/>
        <v>0</v>
      </c>
      <c r="J10" s="203">
        <f t="shared" si="4"/>
        <v>0</v>
      </c>
      <c r="K10" s="3"/>
    </row>
    <row r="11" spans="1:21" s="31" customFormat="1" ht="16.5">
      <c r="A11" s="3">
        <v>9</v>
      </c>
      <c r="B11" s="3" t="s">
        <v>77</v>
      </c>
      <c r="C11" s="3" t="s">
        <v>69</v>
      </c>
      <c r="D11" s="3">
        <v>5</v>
      </c>
      <c r="E11" s="3">
        <v>7</v>
      </c>
      <c r="F11" s="203">
        <v>0</v>
      </c>
      <c r="G11" s="203">
        <f t="shared" si="2"/>
        <v>0</v>
      </c>
      <c r="H11" s="204">
        <v>0.18</v>
      </c>
      <c r="I11" s="203">
        <f t="shared" si="3"/>
        <v>0</v>
      </c>
      <c r="J11" s="203">
        <f t="shared" si="4"/>
        <v>0</v>
      </c>
      <c r="K11" s="3"/>
    </row>
    <row r="12" spans="1:21" s="31" customFormat="1" ht="16.5">
      <c r="A12" s="3">
        <v>10</v>
      </c>
      <c r="B12" s="3" t="s">
        <v>78</v>
      </c>
      <c r="C12" s="3" t="s">
        <v>69</v>
      </c>
      <c r="D12" s="3">
        <v>1</v>
      </c>
      <c r="E12" s="3">
        <v>7</v>
      </c>
      <c r="F12" s="203">
        <v>0</v>
      </c>
      <c r="G12" s="203">
        <f t="shared" si="2"/>
        <v>0</v>
      </c>
      <c r="H12" s="204">
        <v>0.18</v>
      </c>
      <c r="I12" s="203">
        <f t="shared" si="3"/>
        <v>0</v>
      </c>
      <c r="J12" s="203">
        <f t="shared" si="4"/>
        <v>0</v>
      </c>
      <c r="K12" s="3"/>
    </row>
    <row r="13" spans="1:21" s="31" customFormat="1" ht="33">
      <c r="A13" s="3">
        <v>11</v>
      </c>
      <c r="B13" s="3" t="s">
        <v>79</v>
      </c>
      <c r="C13" s="3" t="s">
        <v>69</v>
      </c>
      <c r="D13" s="196">
        <v>2</v>
      </c>
      <c r="E13" s="3">
        <v>7</v>
      </c>
      <c r="F13" s="203">
        <v>0</v>
      </c>
      <c r="G13" s="203">
        <f t="shared" si="2"/>
        <v>0</v>
      </c>
      <c r="H13" s="204">
        <v>0.18</v>
      </c>
      <c r="I13" s="203">
        <f t="shared" si="3"/>
        <v>0</v>
      </c>
      <c r="J13" s="203">
        <f t="shared" si="4"/>
        <v>0</v>
      </c>
      <c r="K13" s="3"/>
    </row>
    <row r="14" spans="1:21" s="31" customFormat="1" ht="33">
      <c r="A14" s="3">
        <v>12</v>
      </c>
      <c r="B14" s="3" t="s">
        <v>86</v>
      </c>
      <c r="C14" s="3" t="s">
        <v>69</v>
      </c>
      <c r="D14" s="3">
        <v>1</v>
      </c>
      <c r="E14" s="3">
        <v>7</v>
      </c>
      <c r="F14" s="203">
        <v>0</v>
      </c>
      <c r="G14" s="203">
        <f t="shared" si="2"/>
        <v>0</v>
      </c>
      <c r="H14" s="204">
        <v>0.18</v>
      </c>
      <c r="I14" s="203">
        <f t="shared" si="3"/>
        <v>0</v>
      </c>
      <c r="J14" s="203">
        <f t="shared" si="4"/>
        <v>0</v>
      </c>
      <c r="K14" s="3"/>
    </row>
    <row r="15" spans="1:21" s="31" customFormat="1" ht="16.5">
      <c r="A15" s="3">
        <v>13</v>
      </c>
      <c r="B15" s="3" t="s">
        <v>81</v>
      </c>
      <c r="C15" s="3" t="s">
        <v>69</v>
      </c>
      <c r="D15" s="3">
        <v>1</v>
      </c>
      <c r="E15" s="3">
        <v>7</v>
      </c>
      <c r="F15" s="203">
        <v>0</v>
      </c>
      <c r="G15" s="203">
        <f t="shared" si="2"/>
        <v>0</v>
      </c>
      <c r="H15" s="204">
        <v>0.18</v>
      </c>
      <c r="I15" s="203">
        <f t="shared" si="3"/>
        <v>0</v>
      </c>
      <c r="J15" s="203">
        <f t="shared" si="4"/>
        <v>0</v>
      </c>
      <c r="K15" s="3"/>
    </row>
    <row r="16" spans="1:21" s="31" customFormat="1" ht="16.5">
      <c r="A16" s="323">
        <v>17</v>
      </c>
      <c r="B16" s="323" t="s">
        <v>271</v>
      </c>
      <c r="C16" s="323" t="s">
        <v>146</v>
      </c>
      <c r="D16" s="323">
        <v>1</v>
      </c>
      <c r="E16" s="323">
        <v>7</v>
      </c>
      <c r="F16" s="203">
        <v>0</v>
      </c>
      <c r="G16" s="203">
        <f t="shared" si="2"/>
        <v>0</v>
      </c>
      <c r="H16" s="204">
        <v>0.18</v>
      </c>
      <c r="I16" s="203">
        <f t="shared" si="3"/>
        <v>0</v>
      </c>
      <c r="J16" s="203">
        <f t="shared" si="4"/>
        <v>0</v>
      </c>
      <c r="K16" s="3"/>
    </row>
    <row r="17" spans="1:21" s="31" customFormat="1" ht="16.5">
      <c r="A17" s="195"/>
      <c r="B17" s="195" t="s">
        <v>61</v>
      </c>
      <c r="C17" s="195"/>
      <c r="D17" s="195"/>
      <c r="E17" s="195"/>
      <c r="F17" s="205"/>
      <c r="G17" s="206">
        <f t="shared" ref="G17:J17" si="5">F17*1.18</f>
        <v>0</v>
      </c>
      <c r="H17" s="207"/>
      <c r="I17" s="206">
        <f t="shared" si="5"/>
        <v>0</v>
      </c>
      <c r="J17" s="206">
        <f t="shared" si="5"/>
        <v>0</v>
      </c>
      <c r="K17" s="3"/>
    </row>
    <row r="18" spans="1:21" s="31" customFormat="1" ht="16.5">
      <c r="A18" s="3"/>
      <c r="B18" s="421" t="s">
        <v>407</v>
      </c>
      <c r="C18" s="422"/>
      <c r="D18" s="422"/>
      <c r="E18" s="422"/>
      <c r="F18" s="422"/>
      <c r="G18" s="422"/>
      <c r="H18" s="422"/>
      <c r="I18" s="422"/>
      <c r="J18" s="422"/>
      <c r="K18" s="423"/>
    </row>
    <row r="19" spans="1:21" s="31" customFormat="1" ht="33">
      <c r="A19" s="324" t="s">
        <v>3</v>
      </c>
      <c r="B19" s="324" t="s">
        <v>131</v>
      </c>
      <c r="C19" s="324" t="s">
        <v>49</v>
      </c>
      <c r="D19" s="324" t="s">
        <v>89</v>
      </c>
      <c r="E19" s="324" t="s">
        <v>342</v>
      </c>
      <c r="F19" s="300" t="s">
        <v>206</v>
      </c>
      <c r="G19" s="300" t="s">
        <v>327</v>
      </c>
      <c r="H19" s="325" t="s">
        <v>320</v>
      </c>
      <c r="I19" s="300" t="s">
        <v>321</v>
      </c>
      <c r="J19" s="326" t="s">
        <v>193</v>
      </c>
      <c r="K19" s="326" t="s">
        <v>9</v>
      </c>
    </row>
    <row r="20" spans="1:21" s="31" customFormat="1" ht="33">
      <c r="A20" s="322">
        <v>1</v>
      </c>
      <c r="B20" s="322" t="s">
        <v>97</v>
      </c>
      <c r="C20" s="322" t="s">
        <v>397</v>
      </c>
      <c r="D20" s="322">
        <v>1</v>
      </c>
      <c r="E20" s="322">
        <v>7</v>
      </c>
      <c r="F20" s="297">
        <v>0</v>
      </c>
      <c r="G20" s="298">
        <f>D20*E20*F20</f>
        <v>0</v>
      </c>
      <c r="H20" s="299">
        <v>0.18</v>
      </c>
      <c r="I20" s="298">
        <f t="shared" ref="I20:I22" si="6">G20*H20</f>
        <v>0</v>
      </c>
      <c r="J20" s="298">
        <f t="shared" ref="J20:J22" si="7">G20+I20</f>
        <v>0</v>
      </c>
      <c r="K20" s="322"/>
    </row>
    <row r="21" spans="1:21" s="31" customFormat="1" ht="16.5">
      <c r="A21" s="322">
        <v>2</v>
      </c>
      <c r="B21" s="322" t="s">
        <v>99</v>
      </c>
      <c r="C21" s="322" t="s">
        <v>397</v>
      </c>
      <c r="D21" s="322">
        <v>1</v>
      </c>
      <c r="E21" s="322">
        <v>7</v>
      </c>
      <c r="F21" s="297">
        <v>0</v>
      </c>
      <c r="G21" s="298">
        <f>D21*E21*F21</f>
        <v>0</v>
      </c>
      <c r="H21" s="299">
        <v>0.18</v>
      </c>
      <c r="I21" s="298">
        <f t="shared" si="6"/>
        <v>0</v>
      </c>
      <c r="J21" s="298">
        <f t="shared" si="7"/>
        <v>0</v>
      </c>
      <c r="K21" s="322"/>
    </row>
    <row r="22" spans="1:21" s="31" customFormat="1" ht="16.5">
      <c r="A22" s="322">
        <v>3</v>
      </c>
      <c r="B22" s="322" t="s">
        <v>98</v>
      </c>
      <c r="C22" s="322" t="s">
        <v>69</v>
      </c>
      <c r="D22" s="322">
        <v>1</v>
      </c>
      <c r="E22" s="322">
        <v>7</v>
      </c>
      <c r="F22" s="297">
        <v>0</v>
      </c>
      <c r="G22" s="298">
        <f>D22*E22*F22</f>
        <v>0</v>
      </c>
      <c r="H22" s="299">
        <v>0.18</v>
      </c>
      <c r="I22" s="298">
        <f t="shared" si="6"/>
        <v>0</v>
      </c>
      <c r="J22" s="298">
        <f t="shared" si="7"/>
        <v>0</v>
      </c>
      <c r="K22" s="322"/>
    </row>
    <row r="23" spans="1:21" s="32" customFormat="1" ht="16.5">
      <c r="A23" s="324"/>
      <c r="B23" s="324"/>
      <c r="C23" s="324"/>
      <c r="D23" s="324"/>
      <c r="E23" s="324"/>
      <c r="F23" s="327"/>
      <c r="G23" s="328">
        <f>SUM(G20:G22)</f>
        <v>0</v>
      </c>
      <c r="H23" s="328"/>
      <c r="I23" s="328">
        <f>SUM(I20:I22)</f>
        <v>0</v>
      </c>
      <c r="J23" s="328">
        <f>SUM(J20:J22)</f>
        <v>0</v>
      </c>
      <c r="K23" s="324"/>
    </row>
    <row r="24" spans="1:21" s="31" customFormat="1" ht="16.5">
      <c r="A24" s="195"/>
      <c r="B24" s="195"/>
      <c r="C24" s="195"/>
      <c r="D24" s="195"/>
      <c r="E24" s="195"/>
      <c r="F24" s="205"/>
      <c r="G24" s="206"/>
      <c r="H24" s="207"/>
      <c r="I24" s="206"/>
      <c r="J24" s="208"/>
      <c r="K24" s="3"/>
    </row>
    <row r="25" spans="1:21" s="31" customFormat="1" ht="16.5">
      <c r="A25" s="3"/>
      <c r="B25" s="421" t="s">
        <v>408</v>
      </c>
      <c r="C25" s="422"/>
      <c r="D25" s="422"/>
      <c r="E25" s="422"/>
      <c r="F25" s="422"/>
      <c r="G25" s="422"/>
      <c r="H25" s="422"/>
      <c r="I25" s="422"/>
      <c r="J25" s="422"/>
      <c r="K25" s="423"/>
    </row>
    <row r="26" spans="1:21" s="31" customFormat="1" ht="33">
      <c r="A26" s="195" t="s">
        <v>3</v>
      </c>
      <c r="B26" s="195" t="s">
        <v>131</v>
      </c>
      <c r="C26" s="195" t="s">
        <v>49</v>
      </c>
      <c r="D26" s="195" t="s">
        <v>89</v>
      </c>
      <c r="E26" s="195" t="s">
        <v>342</v>
      </c>
      <c r="F26" s="199" t="s">
        <v>206</v>
      </c>
      <c r="G26" s="200" t="s">
        <v>327</v>
      </c>
      <c r="H26" s="201" t="s">
        <v>320</v>
      </c>
      <c r="I26" s="200" t="s">
        <v>321</v>
      </c>
      <c r="J26" s="202" t="s">
        <v>193</v>
      </c>
      <c r="K26" s="202" t="s">
        <v>9</v>
      </c>
    </row>
    <row r="27" spans="1:21" s="31" customFormat="1" ht="33">
      <c r="A27" s="3">
        <v>1</v>
      </c>
      <c r="B27" s="3" t="s">
        <v>97</v>
      </c>
      <c r="C27" s="3" t="s">
        <v>71</v>
      </c>
      <c r="D27" s="3">
        <v>4</v>
      </c>
      <c r="E27" s="3">
        <v>7</v>
      </c>
      <c r="F27" s="198">
        <v>0</v>
      </c>
      <c r="G27" s="203">
        <f>D27*E27*F27</f>
        <v>0</v>
      </c>
      <c r="H27" s="204">
        <v>0.18</v>
      </c>
      <c r="I27" s="203">
        <f t="shared" ref="I27:I28" si="8">G27*H27</f>
        <v>0</v>
      </c>
      <c r="J27" s="203">
        <f t="shared" ref="J27:J28" si="9">G27+I27</f>
        <v>0</v>
      </c>
      <c r="K27" s="3"/>
    </row>
    <row r="28" spans="1:21" s="31" customFormat="1" ht="16.5">
      <c r="A28" s="3">
        <v>2</v>
      </c>
      <c r="B28" s="3" t="s">
        <v>99</v>
      </c>
      <c r="C28" s="3" t="s">
        <v>71</v>
      </c>
      <c r="D28" s="3">
        <v>4</v>
      </c>
      <c r="E28" s="3">
        <v>7</v>
      </c>
      <c r="F28" s="198">
        <v>0</v>
      </c>
      <c r="G28" s="203">
        <f>D28*E28*F28</f>
        <v>0</v>
      </c>
      <c r="H28" s="204">
        <v>0.18</v>
      </c>
      <c r="I28" s="203">
        <f t="shared" si="8"/>
        <v>0</v>
      </c>
      <c r="J28" s="203">
        <f t="shared" si="9"/>
        <v>0</v>
      </c>
      <c r="K28" s="3"/>
    </row>
    <row r="29" spans="1:21" s="31" customFormat="1" ht="16.5">
      <c r="A29" s="3">
        <v>3</v>
      </c>
      <c r="B29" s="3" t="s">
        <v>98</v>
      </c>
      <c r="C29" s="3" t="s">
        <v>69</v>
      </c>
      <c r="D29" s="3">
        <v>4</v>
      </c>
      <c r="E29" s="3">
        <v>7</v>
      </c>
      <c r="F29" s="198">
        <v>0</v>
      </c>
      <c r="G29" s="203">
        <f>D29*E29*F29</f>
        <v>0</v>
      </c>
      <c r="H29" s="204">
        <v>0.18</v>
      </c>
      <c r="I29" s="203">
        <f t="shared" ref="I29" si="10">G29*H29</f>
        <v>0</v>
      </c>
      <c r="J29" s="203">
        <f t="shared" ref="J29" si="11">G29+I29</f>
        <v>0</v>
      </c>
      <c r="K29" s="3"/>
    </row>
    <row r="30" spans="1:21" s="32" customFormat="1" ht="16.5">
      <c r="A30" s="195"/>
      <c r="B30" s="195"/>
      <c r="C30" s="195"/>
      <c r="D30" s="195"/>
      <c r="E30" s="195"/>
      <c r="F30" s="205"/>
      <c r="G30" s="206">
        <f>SUM(G27:G29)</f>
        <v>0</v>
      </c>
      <c r="H30" s="206"/>
      <c r="I30" s="206">
        <f>SUM(I27:I29)</f>
        <v>0</v>
      </c>
      <c r="J30" s="206">
        <f>SUM(J27:J29)</f>
        <v>0</v>
      </c>
      <c r="K30" s="195"/>
    </row>
    <row r="31" spans="1:21" s="31" customFormat="1" ht="16.5">
      <c r="C31" s="13"/>
      <c r="D31" s="13"/>
      <c r="E31" s="13"/>
      <c r="F31" s="209"/>
      <c r="G31" s="209"/>
      <c r="H31" s="210"/>
      <c r="I31" s="210"/>
      <c r="J31" s="210"/>
      <c r="K31" s="4"/>
      <c r="U31" s="39"/>
    </row>
  </sheetData>
  <mergeCells count="3">
    <mergeCell ref="B1:K1"/>
    <mergeCell ref="B25:K25"/>
    <mergeCell ref="B18:K18"/>
  </mergeCells>
  <pageMargins left="0.7" right="0.7" top="0.75" bottom="0.75" header="0.3" footer="0.3"/>
  <pageSetup scale="5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opLeftCell="C7" workbookViewId="0">
      <selection activeCell="B1" sqref="B1:J29"/>
    </sheetView>
  </sheetViews>
  <sheetFormatPr defaultColWidth="21" defaultRowHeight="14.25"/>
  <cols>
    <col min="1" max="1" width="2.875" bestFit="1" customWidth="1"/>
    <col min="2" max="2" width="48.5" bestFit="1" customWidth="1"/>
    <col min="3" max="3" width="14" customWidth="1"/>
    <col min="4" max="4" width="14.375" customWidth="1"/>
    <col min="5" max="5" width="18.25" bestFit="1" customWidth="1"/>
    <col min="6" max="6" width="10.875" bestFit="1" customWidth="1"/>
    <col min="7" max="7" width="7" bestFit="1" customWidth="1"/>
    <col min="8" max="8" width="18.25" bestFit="1" customWidth="1"/>
    <col min="9" max="9" width="27.375" bestFit="1" customWidth="1"/>
    <col min="10" max="10" width="25.5" customWidth="1"/>
  </cols>
  <sheetData>
    <row r="1" spans="1:11" s="31" customFormat="1" ht="16.5">
      <c r="A1" s="191"/>
      <c r="B1" s="421" t="s">
        <v>382</v>
      </c>
      <c r="C1" s="422"/>
      <c r="D1" s="422"/>
      <c r="E1" s="422"/>
      <c r="F1" s="422"/>
      <c r="G1" s="422"/>
      <c r="H1" s="422"/>
      <c r="I1" s="422"/>
      <c r="J1" s="423"/>
      <c r="K1" s="4"/>
    </row>
    <row r="2" spans="1:11" s="31" customFormat="1" ht="33">
      <c r="A2" s="192" t="s">
        <v>158</v>
      </c>
      <c r="B2" s="35" t="s">
        <v>140</v>
      </c>
      <c r="C2" s="35" t="s">
        <v>244</v>
      </c>
      <c r="D2" s="36" t="s">
        <v>216</v>
      </c>
      <c r="E2" s="159" t="s">
        <v>206</v>
      </c>
      <c r="F2" s="70" t="s">
        <v>327</v>
      </c>
      <c r="G2" s="161" t="s">
        <v>320</v>
      </c>
      <c r="H2" s="70" t="s">
        <v>321</v>
      </c>
      <c r="I2" s="64" t="s">
        <v>193</v>
      </c>
      <c r="J2" s="69" t="s">
        <v>9</v>
      </c>
      <c r="K2" s="4"/>
    </row>
    <row r="3" spans="1:11" s="31" customFormat="1" ht="16.5">
      <c r="A3" s="193">
        <v>1</v>
      </c>
      <c r="B3" s="37" t="s">
        <v>126</v>
      </c>
      <c r="C3" s="321" t="s">
        <v>146</v>
      </c>
      <c r="D3" s="41">
        <v>1</v>
      </c>
      <c r="E3" s="71">
        <v>0</v>
      </c>
      <c r="F3" s="71">
        <f>D3*E3</f>
        <v>0</v>
      </c>
      <c r="G3" s="162">
        <v>0.18</v>
      </c>
      <c r="H3" s="71">
        <f t="shared" ref="H3:H4" si="0">F3*G3</f>
        <v>0</v>
      </c>
      <c r="I3" s="71">
        <f t="shared" ref="I3:I4" si="1">F3+H3</f>
        <v>0</v>
      </c>
      <c r="J3" s="168"/>
      <c r="K3" s="4"/>
    </row>
    <row r="4" spans="1:11" s="31" customFormat="1" ht="16.5">
      <c r="A4" s="193">
        <v>2</v>
      </c>
      <c r="B4" s="37" t="s">
        <v>375</v>
      </c>
      <c r="C4" s="321" t="s">
        <v>403</v>
      </c>
      <c r="D4" s="41">
        <v>1</v>
      </c>
      <c r="E4" s="71">
        <v>0</v>
      </c>
      <c r="F4" s="71">
        <f t="shared" ref="F4:F5" si="2">D4*E4</f>
        <v>0</v>
      </c>
      <c r="G4" s="162">
        <v>0.18</v>
      </c>
      <c r="H4" s="71">
        <f t="shared" si="0"/>
        <v>0</v>
      </c>
      <c r="I4" s="71">
        <f t="shared" si="1"/>
        <v>0</v>
      </c>
      <c r="J4" s="53"/>
      <c r="K4" s="4"/>
    </row>
    <row r="5" spans="1:11" s="31" customFormat="1" ht="16.5">
      <c r="A5" s="193">
        <v>3</v>
      </c>
      <c r="B5" s="37" t="s">
        <v>376</v>
      </c>
      <c r="C5" s="321" t="s">
        <v>403</v>
      </c>
      <c r="D5" s="41">
        <v>1</v>
      </c>
      <c r="E5" s="71">
        <v>0</v>
      </c>
      <c r="F5" s="71">
        <f t="shared" si="2"/>
        <v>0</v>
      </c>
      <c r="G5" s="162">
        <v>0.18</v>
      </c>
      <c r="H5" s="71">
        <f t="shared" ref="H5:H13" si="3">F5*G5</f>
        <v>0</v>
      </c>
      <c r="I5" s="71">
        <f t="shared" ref="I5:I13" si="4">F5+H5</f>
        <v>0</v>
      </c>
      <c r="J5" s="168"/>
      <c r="K5" s="4"/>
    </row>
    <row r="6" spans="1:11" s="31" customFormat="1" ht="16.5">
      <c r="A6" s="193">
        <v>4</v>
      </c>
      <c r="B6" s="44" t="s">
        <v>377</v>
      </c>
      <c r="C6" s="321" t="s">
        <v>403</v>
      </c>
      <c r="D6" s="41">
        <v>1</v>
      </c>
      <c r="E6" s="71">
        <v>0</v>
      </c>
      <c r="F6" s="71">
        <f t="shared" ref="F6:F13" si="5">D6*E6</f>
        <v>0</v>
      </c>
      <c r="G6" s="162">
        <v>0.18</v>
      </c>
      <c r="H6" s="71">
        <f t="shared" si="3"/>
        <v>0</v>
      </c>
      <c r="I6" s="71">
        <f t="shared" si="4"/>
        <v>0</v>
      </c>
      <c r="J6" s="53"/>
      <c r="K6" s="4"/>
    </row>
    <row r="7" spans="1:11" s="31" customFormat="1" ht="16.5">
      <c r="A7" s="193">
        <v>5</v>
      </c>
      <c r="B7" s="44" t="s">
        <v>378</v>
      </c>
      <c r="C7" s="321" t="s">
        <v>403</v>
      </c>
      <c r="D7" s="41">
        <v>1</v>
      </c>
      <c r="E7" s="71">
        <v>0</v>
      </c>
      <c r="F7" s="71">
        <f t="shared" si="5"/>
        <v>0</v>
      </c>
      <c r="G7" s="162">
        <v>0.18</v>
      </c>
      <c r="H7" s="71">
        <f t="shared" si="3"/>
        <v>0</v>
      </c>
      <c r="I7" s="71">
        <f t="shared" si="4"/>
        <v>0</v>
      </c>
      <c r="J7" s="168"/>
      <c r="K7" s="4"/>
    </row>
    <row r="8" spans="1:11" s="31" customFormat="1" ht="16.5">
      <c r="A8" s="193">
        <v>6</v>
      </c>
      <c r="B8" s="44" t="s">
        <v>379</v>
      </c>
      <c r="C8" s="321" t="s">
        <v>403</v>
      </c>
      <c r="D8" s="41">
        <v>1</v>
      </c>
      <c r="E8" s="71">
        <v>0</v>
      </c>
      <c r="F8" s="71">
        <f t="shared" si="5"/>
        <v>0</v>
      </c>
      <c r="G8" s="162">
        <v>0.18</v>
      </c>
      <c r="H8" s="71">
        <f t="shared" si="3"/>
        <v>0</v>
      </c>
      <c r="I8" s="71">
        <f t="shared" si="4"/>
        <v>0</v>
      </c>
      <c r="J8" s="53"/>
      <c r="K8" s="4"/>
    </row>
    <row r="9" spans="1:11" s="31" customFormat="1" ht="16.5">
      <c r="A9" s="193">
        <v>7</v>
      </c>
      <c r="B9" s="37" t="s">
        <v>380</v>
      </c>
      <c r="C9" s="321" t="s">
        <v>403</v>
      </c>
      <c r="D9" s="41">
        <v>1</v>
      </c>
      <c r="E9" s="71">
        <v>0</v>
      </c>
      <c r="F9" s="71">
        <f t="shared" si="5"/>
        <v>0</v>
      </c>
      <c r="G9" s="162">
        <v>0.18</v>
      </c>
      <c r="H9" s="71">
        <f t="shared" si="3"/>
        <v>0</v>
      </c>
      <c r="I9" s="71">
        <f t="shared" si="4"/>
        <v>0</v>
      </c>
      <c r="J9" s="168"/>
      <c r="K9" s="4"/>
    </row>
    <row r="10" spans="1:11" s="31" customFormat="1" ht="16.5">
      <c r="A10" s="193">
        <v>8</v>
      </c>
      <c r="B10" s="37" t="s">
        <v>381</v>
      </c>
      <c r="C10" s="321" t="s">
        <v>403</v>
      </c>
      <c r="D10" s="41">
        <v>1</v>
      </c>
      <c r="E10" s="71">
        <v>0</v>
      </c>
      <c r="F10" s="71">
        <f t="shared" si="5"/>
        <v>0</v>
      </c>
      <c r="G10" s="162">
        <v>0.18</v>
      </c>
      <c r="H10" s="71">
        <f t="shared" si="3"/>
        <v>0</v>
      </c>
      <c r="I10" s="71">
        <f t="shared" si="4"/>
        <v>0</v>
      </c>
      <c r="J10" s="53"/>
      <c r="K10" s="4"/>
    </row>
    <row r="11" spans="1:11" s="31" customFormat="1" ht="16.5">
      <c r="A11" s="193">
        <v>9</v>
      </c>
      <c r="B11" s="37" t="s">
        <v>242</v>
      </c>
      <c r="C11" s="321" t="s">
        <v>403</v>
      </c>
      <c r="D11" s="41">
        <v>1</v>
      </c>
      <c r="E11" s="71">
        <v>0</v>
      </c>
      <c r="F11" s="71">
        <f t="shared" si="5"/>
        <v>0</v>
      </c>
      <c r="G11" s="162">
        <v>0.18</v>
      </c>
      <c r="H11" s="71">
        <f t="shared" si="3"/>
        <v>0</v>
      </c>
      <c r="I11" s="71">
        <f t="shared" si="4"/>
        <v>0</v>
      </c>
      <c r="J11" s="168"/>
      <c r="K11" s="4"/>
    </row>
    <row r="12" spans="1:11" s="31" customFormat="1" ht="16.5">
      <c r="A12" s="193">
        <v>10</v>
      </c>
      <c r="B12" s="37" t="s">
        <v>243</v>
      </c>
      <c r="C12" s="321" t="s">
        <v>403</v>
      </c>
      <c r="D12" s="41">
        <v>1</v>
      </c>
      <c r="E12" s="71">
        <v>0</v>
      </c>
      <c r="F12" s="71">
        <f t="shared" si="5"/>
        <v>0</v>
      </c>
      <c r="G12" s="162">
        <v>0.18</v>
      </c>
      <c r="H12" s="71">
        <f t="shared" si="3"/>
        <v>0</v>
      </c>
      <c r="I12" s="71">
        <f t="shared" si="4"/>
        <v>0</v>
      </c>
      <c r="J12" s="53"/>
      <c r="K12" s="4"/>
    </row>
    <row r="13" spans="1:11" s="31" customFormat="1" ht="33">
      <c r="A13" s="193">
        <v>11</v>
      </c>
      <c r="B13" s="37" t="s">
        <v>127</v>
      </c>
      <c r="C13" s="321" t="s">
        <v>49</v>
      </c>
      <c r="D13" s="41">
        <v>1</v>
      </c>
      <c r="E13" s="71">
        <v>0</v>
      </c>
      <c r="F13" s="71">
        <f t="shared" si="5"/>
        <v>0</v>
      </c>
      <c r="G13" s="162">
        <v>0.18</v>
      </c>
      <c r="H13" s="71">
        <f t="shared" si="3"/>
        <v>0</v>
      </c>
      <c r="I13" s="71">
        <f t="shared" si="4"/>
        <v>0</v>
      </c>
      <c r="J13" s="53"/>
      <c r="K13" s="4"/>
    </row>
    <row r="14" spans="1:11" s="32" customFormat="1" ht="16.5">
      <c r="A14" s="194"/>
      <c r="B14" s="1"/>
      <c r="C14" s="1"/>
      <c r="D14" s="11"/>
      <c r="E14" s="190"/>
      <c r="F14" s="190">
        <f>SUM(F3:F13)</f>
        <v>0</v>
      </c>
      <c r="G14" s="190"/>
      <c r="H14" s="190">
        <f>SUM(H3:H13)</f>
        <v>0</v>
      </c>
      <c r="I14" s="190">
        <f>SUM(I3:I13)</f>
        <v>0</v>
      </c>
      <c r="J14" s="1"/>
      <c r="K14" s="2"/>
    </row>
    <row r="15" spans="1:11">
      <c r="B15" s="53"/>
      <c r="C15" s="53"/>
      <c r="D15" s="53"/>
      <c r="E15" s="53"/>
      <c r="F15" s="53"/>
      <c r="G15" s="53"/>
      <c r="H15" s="53"/>
      <c r="I15" s="53"/>
      <c r="J15" s="53"/>
    </row>
    <row r="16" spans="1:11" ht="16.5">
      <c r="A16" s="191"/>
      <c r="B16" s="421" t="s">
        <v>343</v>
      </c>
      <c r="C16" s="422"/>
      <c r="D16" s="422"/>
      <c r="E16" s="422"/>
      <c r="F16" s="422"/>
      <c r="G16" s="422"/>
      <c r="H16" s="422"/>
      <c r="I16" s="422"/>
      <c r="J16" s="423"/>
    </row>
    <row r="17" spans="1:10" ht="33">
      <c r="A17" s="192" t="s">
        <v>158</v>
      </c>
      <c r="B17" s="35" t="s">
        <v>140</v>
      </c>
      <c r="C17" s="35" t="s">
        <v>244</v>
      </c>
      <c r="D17" s="36" t="s">
        <v>216</v>
      </c>
      <c r="E17" s="159" t="s">
        <v>206</v>
      </c>
      <c r="F17" s="70" t="s">
        <v>327</v>
      </c>
      <c r="G17" s="161" t="s">
        <v>320</v>
      </c>
      <c r="H17" s="70" t="s">
        <v>321</v>
      </c>
      <c r="I17" s="64" t="s">
        <v>193</v>
      </c>
      <c r="J17" s="69" t="s">
        <v>9</v>
      </c>
    </row>
    <row r="18" spans="1:10" ht="16.5">
      <c r="A18" s="193">
        <v>1</v>
      </c>
      <c r="B18" s="37" t="s">
        <v>375</v>
      </c>
      <c r="C18" s="37" t="s">
        <v>245</v>
      </c>
      <c r="D18" s="41">
        <v>4</v>
      </c>
      <c r="E18" s="71">
        <v>0</v>
      </c>
      <c r="F18" s="71">
        <f>D18*E18</f>
        <v>0</v>
      </c>
      <c r="G18" s="162">
        <v>0.18</v>
      </c>
      <c r="H18" s="71">
        <f t="shared" ref="H18" si="6">F18*G18</f>
        <v>0</v>
      </c>
      <c r="I18" s="71">
        <f t="shared" ref="I18" si="7">F18+H18</f>
        <v>0</v>
      </c>
      <c r="J18" s="168"/>
    </row>
    <row r="19" spans="1:10" ht="16.5">
      <c r="A19" s="193">
        <v>2</v>
      </c>
      <c r="B19" s="37" t="s">
        <v>376</v>
      </c>
      <c r="C19" s="37" t="s">
        <v>245</v>
      </c>
      <c r="D19" s="41">
        <v>4</v>
      </c>
      <c r="E19" s="71">
        <v>0</v>
      </c>
      <c r="F19" s="71">
        <f t="shared" ref="F19:F27" si="8">D19*E19</f>
        <v>0</v>
      </c>
      <c r="G19" s="162">
        <v>0.18</v>
      </c>
      <c r="H19" s="71">
        <f t="shared" ref="H19:H27" si="9">F19*G19</f>
        <v>0</v>
      </c>
      <c r="I19" s="71">
        <f t="shared" ref="I19:I27" si="10">F19+H19</f>
        <v>0</v>
      </c>
      <c r="J19" s="53"/>
    </row>
    <row r="20" spans="1:10" ht="16.5">
      <c r="A20" s="193">
        <v>3</v>
      </c>
      <c r="B20" s="44" t="s">
        <v>377</v>
      </c>
      <c r="C20" s="37" t="s">
        <v>245</v>
      </c>
      <c r="D20" s="41">
        <v>4</v>
      </c>
      <c r="E20" s="71">
        <v>0</v>
      </c>
      <c r="F20" s="71">
        <f t="shared" si="8"/>
        <v>0</v>
      </c>
      <c r="G20" s="162">
        <v>0.18</v>
      </c>
      <c r="H20" s="71">
        <f t="shared" si="9"/>
        <v>0</v>
      </c>
      <c r="I20" s="71">
        <f t="shared" si="10"/>
        <v>0</v>
      </c>
      <c r="J20" s="53"/>
    </row>
    <row r="21" spans="1:10" ht="16.5">
      <c r="A21" s="193">
        <v>4</v>
      </c>
      <c r="B21" s="44" t="s">
        <v>378</v>
      </c>
      <c r="C21" s="37" t="s">
        <v>245</v>
      </c>
      <c r="D21" s="41">
        <v>4</v>
      </c>
      <c r="E21" s="71">
        <v>0</v>
      </c>
      <c r="F21" s="71">
        <f t="shared" si="8"/>
        <v>0</v>
      </c>
      <c r="G21" s="162">
        <v>0.18</v>
      </c>
      <c r="H21" s="71">
        <f t="shared" si="9"/>
        <v>0</v>
      </c>
      <c r="I21" s="71">
        <f t="shared" si="10"/>
        <v>0</v>
      </c>
      <c r="J21" s="53"/>
    </row>
    <row r="22" spans="1:10" ht="16.5">
      <c r="A22" s="193">
        <v>5</v>
      </c>
      <c r="B22" s="44" t="s">
        <v>379</v>
      </c>
      <c r="C22" s="37" t="s">
        <v>245</v>
      </c>
      <c r="D22" s="41">
        <v>4</v>
      </c>
      <c r="E22" s="71">
        <v>0</v>
      </c>
      <c r="F22" s="71">
        <f t="shared" si="8"/>
        <v>0</v>
      </c>
      <c r="G22" s="162">
        <v>0.18</v>
      </c>
      <c r="H22" s="71">
        <f t="shared" si="9"/>
        <v>0</v>
      </c>
      <c r="I22" s="71">
        <f t="shared" si="10"/>
        <v>0</v>
      </c>
      <c r="J22" s="53"/>
    </row>
    <row r="23" spans="1:10" ht="16.5">
      <c r="A23" s="193">
        <v>6</v>
      </c>
      <c r="B23" s="37" t="s">
        <v>380</v>
      </c>
      <c r="C23" s="37" t="s">
        <v>245</v>
      </c>
      <c r="D23" s="41">
        <v>4</v>
      </c>
      <c r="E23" s="71">
        <v>0</v>
      </c>
      <c r="F23" s="71">
        <f t="shared" si="8"/>
        <v>0</v>
      </c>
      <c r="G23" s="162">
        <v>0.18</v>
      </c>
      <c r="H23" s="71">
        <f t="shared" si="9"/>
        <v>0</v>
      </c>
      <c r="I23" s="71">
        <f t="shared" si="10"/>
        <v>0</v>
      </c>
      <c r="J23" s="53"/>
    </row>
    <row r="24" spans="1:10" ht="16.5">
      <c r="A24" s="193">
        <v>7</v>
      </c>
      <c r="B24" s="37" t="s">
        <v>381</v>
      </c>
      <c r="C24" s="37" t="s">
        <v>245</v>
      </c>
      <c r="D24" s="41">
        <v>4</v>
      </c>
      <c r="E24" s="71">
        <v>0</v>
      </c>
      <c r="F24" s="71">
        <f t="shared" si="8"/>
        <v>0</v>
      </c>
      <c r="G24" s="162">
        <v>0.18</v>
      </c>
      <c r="H24" s="71">
        <f t="shared" si="9"/>
        <v>0</v>
      </c>
      <c r="I24" s="71">
        <f t="shared" si="10"/>
        <v>0</v>
      </c>
      <c r="J24" s="53"/>
    </row>
    <row r="25" spans="1:10" ht="16.5">
      <c r="A25" s="193">
        <v>8</v>
      </c>
      <c r="B25" s="37" t="s">
        <v>242</v>
      </c>
      <c r="C25" s="37" t="s">
        <v>245</v>
      </c>
      <c r="D25" s="41">
        <v>4</v>
      </c>
      <c r="E25" s="71">
        <v>0</v>
      </c>
      <c r="F25" s="71">
        <f t="shared" si="8"/>
        <v>0</v>
      </c>
      <c r="G25" s="162">
        <v>0.18</v>
      </c>
      <c r="H25" s="71">
        <f t="shared" si="9"/>
        <v>0</v>
      </c>
      <c r="I25" s="71">
        <f t="shared" si="10"/>
        <v>0</v>
      </c>
      <c r="J25" s="53"/>
    </row>
    <row r="26" spans="1:10" ht="16.5">
      <c r="A26" s="193">
        <v>9</v>
      </c>
      <c r="B26" s="37" t="s">
        <v>243</v>
      </c>
      <c r="C26" s="37" t="s">
        <v>245</v>
      </c>
      <c r="D26" s="41">
        <v>4</v>
      </c>
      <c r="E26" s="71">
        <v>0</v>
      </c>
      <c r="F26" s="71">
        <f t="shared" si="8"/>
        <v>0</v>
      </c>
      <c r="G26" s="162">
        <v>0.18</v>
      </c>
      <c r="H26" s="71">
        <f t="shared" si="9"/>
        <v>0</v>
      </c>
      <c r="I26" s="71">
        <f t="shared" si="10"/>
        <v>0</v>
      </c>
      <c r="J26" s="53"/>
    </row>
    <row r="27" spans="1:10" ht="33">
      <c r="A27" s="193">
        <v>10</v>
      </c>
      <c r="B27" s="37" t="s">
        <v>127</v>
      </c>
      <c r="C27" s="37" t="s">
        <v>245</v>
      </c>
      <c r="D27" s="41">
        <v>4</v>
      </c>
      <c r="E27" s="71">
        <v>0</v>
      </c>
      <c r="F27" s="71">
        <f t="shared" si="8"/>
        <v>0</v>
      </c>
      <c r="G27" s="162">
        <v>0.18</v>
      </c>
      <c r="H27" s="71">
        <f t="shared" si="9"/>
        <v>0</v>
      </c>
      <c r="I27" s="71">
        <f t="shared" si="10"/>
        <v>0</v>
      </c>
      <c r="J27" s="53"/>
    </row>
    <row r="28" spans="1:10" ht="16.5">
      <c r="A28" s="193"/>
      <c r="B28" s="37"/>
      <c r="C28" s="37"/>
      <c r="D28" s="41"/>
      <c r="E28" s="42"/>
      <c r="F28" s="42"/>
      <c r="G28" s="42"/>
      <c r="H28" s="43"/>
      <c r="I28" s="53"/>
      <c r="J28" s="53"/>
    </row>
    <row r="29" spans="1:10" ht="16.5">
      <c r="A29" s="194"/>
      <c r="B29" s="1"/>
      <c r="C29" s="1"/>
      <c r="D29" s="11"/>
      <c r="E29" s="11"/>
      <c r="F29" s="190">
        <f>SUM(F18:F28)</f>
        <v>0</v>
      </c>
      <c r="G29" s="190"/>
      <c r="H29" s="190">
        <f>SUM(H18:H28)</f>
        <v>0</v>
      </c>
      <c r="I29" s="190">
        <f>SUM(I18:I28)</f>
        <v>0</v>
      </c>
      <c r="J29" s="53"/>
    </row>
  </sheetData>
  <mergeCells count="2">
    <mergeCell ref="B1:J1"/>
    <mergeCell ref="B16:J16"/>
  </mergeCells>
  <pageMargins left="0.7" right="0.7" top="0.75" bottom="0.75" header="0.3" footer="0.3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zoomScale="90" zoomScaleNormal="90" workbookViewId="0">
      <selection sqref="A1:J28"/>
    </sheetView>
  </sheetViews>
  <sheetFormatPr defaultRowHeight="14.25"/>
  <cols>
    <col min="1" max="1" width="7" style="65" bestFit="1" customWidth="1"/>
    <col min="2" max="2" width="43.375" style="65" customWidth="1"/>
    <col min="3" max="3" width="14" style="65" bestFit="1" customWidth="1"/>
    <col min="4" max="4" width="17.5" style="65" bestFit="1" customWidth="1"/>
    <col min="5" max="5" width="20.25" style="99" bestFit="1" customWidth="1"/>
    <col min="6" max="6" width="17.625" style="100" bestFit="1" customWidth="1"/>
    <col min="7" max="7" width="11.125" style="100" bestFit="1" customWidth="1"/>
    <col min="8" max="8" width="13.625" style="65" bestFit="1" customWidth="1"/>
    <col min="9" max="9" width="27.625" style="65" customWidth="1"/>
    <col min="10" max="10" width="17" style="65" customWidth="1"/>
    <col min="11" max="16384" width="9" style="65"/>
  </cols>
  <sheetData>
    <row r="1" spans="1:10" s="62" customFormat="1" ht="16.5" customHeight="1">
      <c r="A1" s="66"/>
      <c r="B1" s="387" t="s">
        <v>344</v>
      </c>
      <c r="C1" s="388"/>
      <c r="D1" s="388"/>
      <c r="E1" s="388"/>
      <c r="F1" s="388"/>
      <c r="G1" s="388"/>
      <c r="H1" s="388"/>
      <c r="I1" s="388"/>
      <c r="J1" s="389"/>
    </row>
    <row r="2" spans="1:10" s="62" customFormat="1" ht="33">
      <c r="A2" s="84" t="s">
        <v>142</v>
      </c>
      <c r="B2" s="85" t="s">
        <v>185</v>
      </c>
      <c r="C2" s="85" t="s">
        <v>49</v>
      </c>
      <c r="D2" s="85" t="s">
        <v>101</v>
      </c>
      <c r="E2" s="159" t="s">
        <v>206</v>
      </c>
      <c r="F2" s="70" t="s">
        <v>327</v>
      </c>
      <c r="G2" s="161" t="s">
        <v>320</v>
      </c>
      <c r="H2" s="70" t="s">
        <v>321</v>
      </c>
      <c r="I2" s="64" t="s">
        <v>193</v>
      </c>
      <c r="J2" s="69" t="s">
        <v>9</v>
      </c>
    </row>
    <row r="3" spans="1:10" s="62" customFormat="1" ht="16.5">
      <c r="A3" s="87" t="s">
        <v>188</v>
      </c>
      <c r="B3" s="87" t="s">
        <v>154</v>
      </c>
      <c r="C3" s="87" t="s">
        <v>156</v>
      </c>
      <c r="D3" s="83">
        <v>60</v>
      </c>
      <c r="E3" s="71">
        <v>0</v>
      </c>
      <c r="F3" s="71">
        <f>D3*E3</f>
        <v>0</v>
      </c>
      <c r="G3" s="162">
        <v>0.18</v>
      </c>
      <c r="H3" s="71">
        <f t="shared" ref="H3" si="0">F3*G3</f>
        <v>0</v>
      </c>
      <c r="I3" s="71">
        <f t="shared" ref="I3" si="1">F3+H3</f>
        <v>0</v>
      </c>
      <c r="J3" s="168"/>
    </row>
    <row r="4" spans="1:10" s="62" customFormat="1" ht="16.5">
      <c r="A4" s="87" t="s">
        <v>189</v>
      </c>
      <c r="B4" s="87" t="s">
        <v>186</v>
      </c>
      <c r="C4" s="87" t="s">
        <v>157</v>
      </c>
      <c r="D4" s="83">
        <v>400</v>
      </c>
      <c r="E4" s="71">
        <v>0</v>
      </c>
      <c r="F4" s="71">
        <f t="shared" ref="F4:F5" si="2">D4*E4</f>
        <v>0</v>
      </c>
      <c r="G4" s="162">
        <v>0.18</v>
      </c>
      <c r="H4" s="71">
        <f t="shared" ref="H4:H5" si="3">F4*G4</f>
        <v>0</v>
      </c>
      <c r="I4" s="71">
        <f t="shared" ref="I4:I5" si="4">F4+H4</f>
        <v>0</v>
      </c>
      <c r="J4" s="86"/>
    </row>
    <row r="5" spans="1:10" s="62" customFormat="1" ht="16.5">
      <c r="A5" s="87" t="s">
        <v>190</v>
      </c>
      <c r="B5" s="87" t="s">
        <v>155</v>
      </c>
      <c r="C5" s="87" t="s">
        <v>157</v>
      </c>
      <c r="D5" s="83">
        <v>700</v>
      </c>
      <c r="E5" s="71">
        <v>0</v>
      </c>
      <c r="F5" s="71">
        <f t="shared" si="2"/>
        <v>0</v>
      </c>
      <c r="G5" s="162">
        <v>0.18</v>
      </c>
      <c r="H5" s="71">
        <f t="shared" si="3"/>
        <v>0</v>
      </c>
      <c r="I5" s="71">
        <f t="shared" si="4"/>
        <v>0</v>
      </c>
      <c r="J5" s="86"/>
    </row>
    <row r="6" spans="1:10" s="175" customFormat="1" ht="17.25">
      <c r="A6" s="180"/>
      <c r="B6" s="180" t="s">
        <v>187</v>
      </c>
      <c r="C6" s="180"/>
      <c r="D6" s="180"/>
      <c r="E6" s="181"/>
      <c r="F6" s="181">
        <f>SUM(F3:F5)</f>
        <v>0</v>
      </c>
      <c r="G6" s="182"/>
      <c r="H6" s="181">
        <f>SUM(H3:H5)</f>
        <v>0</v>
      </c>
      <c r="I6" s="181">
        <f>SUM(I3:I5)</f>
        <v>0</v>
      </c>
      <c r="J6" s="177"/>
    </row>
    <row r="7" spans="1:10" s="62" customFormat="1" ht="16.5">
      <c r="A7" s="86"/>
      <c r="B7" s="86"/>
      <c r="C7" s="67"/>
      <c r="D7" s="67"/>
      <c r="E7" s="72"/>
      <c r="F7" s="83"/>
      <c r="G7" s="68"/>
      <c r="H7" s="86"/>
      <c r="I7" s="86"/>
      <c r="J7" s="86"/>
    </row>
    <row r="8" spans="1:10" s="62" customFormat="1" ht="16.5" customHeight="1">
      <c r="A8" s="86"/>
      <c r="B8" s="387" t="s">
        <v>345</v>
      </c>
      <c r="C8" s="388"/>
      <c r="D8" s="388"/>
      <c r="E8" s="388"/>
      <c r="F8" s="388"/>
      <c r="G8" s="388"/>
      <c r="H8" s="388"/>
      <c r="I8" s="388"/>
      <c r="J8" s="389"/>
    </row>
    <row r="9" spans="1:10" s="62" customFormat="1" ht="33">
      <c r="A9" s="88" t="s">
        <v>88</v>
      </c>
      <c r="B9" s="88" t="s">
        <v>128</v>
      </c>
      <c r="C9" s="89" t="s">
        <v>49</v>
      </c>
      <c r="D9" s="89" t="s">
        <v>89</v>
      </c>
      <c r="E9" s="159" t="s">
        <v>206</v>
      </c>
      <c r="F9" s="70" t="s">
        <v>327</v>
      </c>
      <c r="G9" s="161" t="s">
        <v>320</v>
      </c>
      <c r="H9" s="70" t="s">
        <v>321</v>
      </c>
      <c r="I9" s="64" t="s">
        <v>193</v>
      </c>
      <c r="J9" s="86"/>
    </row>
    <row r="10" spans="1:10" s="62" customFormat="1" ht="33">
      <c r="A10" s="90">
        <v>1</v>
      </c>
      <c r="B10" s="90" t="s">
        <v>129</v>
      </c>
      <c r="C10" s="91" t="s">
        <v>69</v>
      </c>
      <c r="D10" s="91">
        <v>27</v>
      </c>
      <c r="E10" s="71">
        <v>0</v>
      </c>
      <c r="F10" s="71">
        <f>D10*E10</f>
        <v>0</v>
      </c>
      <c r="G10" s="162">
        <v>0.18</v>
      </c>
      <c r="H10" s="71">
        <f t="shared" ref="H10:H11" si="5">F10*G10</f>
        <v>0</v>
      </c>
      <c r="I10" s="71">
        <f t="shared" ref="I10:I11" si="6">F10+H10</f>
        <v>0</v>
      </c>
      <c r="J10" s="86"/>
    </row>
    <row r="11" spans="1:10" s="62" customFormat="1" ht="16.5">
      <c r="A11" s="90">
        <v>2</v>
      </c>
      <c r="B11" s="90" t="s">
        <v>277</v>
      </c>
      <c r="C11" s="91" t="s">
        <v>69</v>
      </c>
      <c r="D11" s="91">
        <v>27</v>
      </c>
      <c r="E11" s="71">
        <v>0</v>
      </c>
      <c r="F11" s="71">
        <f t="shared" ref="F11" si="7">D11*E11</f>
        <v>0</v>
      </c>
      <c r="G11" s="162">
        <v>0.18</v>
      </c>
      <c r="H11" s="71">
        <f t="shared" si="5"/>
        <v>0</v>
      </c>
      <c r="I11" s="71">
        <f t="shared" si="6"/>
        <v>0</v>
      </c>
      <c r="J11" s="86"/>
    </row>
    <row r="12" spans="1:10" s="175" customFormat="1" ht="17.25">
      <c r="A12" s="171"/>
      <c r="B12" s="171"/>
      <c r="C12" s="172"/>
      <c r="D12" s="172"/>
      <c r="E12" s="173"/>
      <c r="F12" s="176">
        <f>SUM(F10:F11)</f>
        <v>0</v>
      </c>
      <c r="G12" s="174"/>
      <c r="H12" s="176">
        <f>SUM(H10:H11)</f>
        <v>0</v>
      </c>
      <c r="I12" s="176">
        <f>SUM(I10:I11)</f>
        <v>0</v>
      </c>
      <c r="J12" s="177"/>
    </row>
    <row r="13" spans="1:10" s="62" customFormat="1" ht="16.5" customHeight="1">
      <c r="A13" s="90"/>
      <c r="B13" s="387" t="s">
        <v>347</v>
      </c>
      <c r="C13" s="388"/>
      <c r="D13" s="388"/>
      <c r="E13" s="388"/>
      <c r="F13" s="388"/>
      <c r="G13" s="388"/>
      <c r="H13" s="388"/>
      <c r="I13" s="388"/>
      <c r="J13" s="389"/>
    </row>
    <row r="14" spans="1:10" s="62" customFormat="1" ht="33">
      <c r="A14" s="69" t="s">
        <v>3</v>
      </c>
      <c r="B14" s="69" t="s">
        <v>200</v>
      </c>
      <c r="C14" s="70" t="s">
        <v>348</v>
      </c>
      <c r="D14" s="70" t="s">
        <v>89</v>
      </c>
      <c r="E14" s="159" t="s">
        <v>206</v>
      </c>
      <c r="F14" s="70" t="s">
        <v>327</v>
      </c>
      <c r="G14" s="161" t="s">
        <v>320</v>
      </c>
      <c r="H14" s="70" t="s">
        <v>321</v>
      </c>
      <c r="I14" s="64" t="s">
        <v>193</v>
      </c>
      <c r="J14" s="86"/>
    </row>
    <row r="15" spans="1:10" s="62" customFormat="1" ht="16.5">
      <c r="A15" s="86">
        <v>1</v>
      </c>
      <c r="B15" s="165" t="s">
        <v>346</v>
      </c>
      <c r="C15" s="67">
        <v>4</v>
      </c>
      <c r="D15" s="67">
        <v>27</v>
      </c>
      <c r="E15" s="71">
        <v>0</v>
      </c>
      <c r="F15" s="71">
        <f>C15*D15*E15</f>
        <v>0</v>
      </c>
      <c r="G15" s="162">
        <v>0.18</v>
      </c>
      <c r="H15" s="71">
        <f t="shared" ref="H15" si="8">F15*G15</f>
        <v>0</v>
      </c>
      <c r="I15" s="71">
        <f t="shared" ref="I15" si="9">F15+H15</f>
        <v>0</v>
      </c>
      <c r="J15" s="86"/>
    </row>
    <row r="16" spans="1:10" s="179" customFormat="1" ht="17.25">
      <c r="A16" s="177"/>
      <c r="B16" s="177"/>
      <c r="C16" s="183"/>
      <c r="D16" s="183"/>
      <c r="E16" s="184"/>
      <c r="F16" s="182">
        <f>SUM(F15)</f>
        <v>0</v>
      </c>
      <c r="G16" s="174"/>
      <c r="H16" s="185">
        <f>SUM(H15)</f>
        <v>0</v>
      </c>
      <c r="I16" s="185">
        <f>SUM(I15)</f>
        <v>0</v>
      </c>
      <c r="J16" s="178"/>
    </row>
    <row r="17" spans="1:10" s="179" customFormat="1" ht="17.25">
      <c r="A17" s="177"/>
      <c r="B17" s="177"/>
      <c r="C17" s="183"/>
      <c r="D17" s="183"/>
      <c r="E17" s="184"/>
      <c r="F17" s="182"/>
      <c r="G17" s="174"/>
      <c r="H17" s="185"/>
      <c r="I17" s="185"/>
      <c r="J17" s="178"/>
    </row>
    <row r="18" spans="1:10" s="62" customFormat="1" ht="16.5">
      <c r="A18" s="86"/>
      <c r="B18" s="426" t="s">
        <v>349</v>
      </c>
      <c r="C18" s="427"/>
      <c r="D18" s="427"/>
      <c r="E18" s="427"/>
      <c r="F18" s="427"/>
      <c r="G18" s="427"/>
      <c r="H18" s="427"/>
      <c r="I18" s="427"/>
      <c r="J18" s="428"/>
    </row>
    <row r="19" spans="1:10" s="62" customFormat="1" ht="33">
      <c r="A19" s="93" t="s">
        <v>102</v>
      </c>
      <c r="B19" s="93" t="s">
        <v>199</v>
      </c>
      <c r="C19" s="86"/>
      <c r="D19" s="86"/>
      <c r="E19" s="159" t="s">
        <v>413</v>
      </c>
      <c r="F19" s="70" t="s">
        <v>327</v>
      </c>
      <c r="G19" s="161" t="s">
        <v>320</v>
      </c>
      <c r="H19" s="70" t="s">
        <v>321</v>
      </c>
      <c r="I19" s="64" t="s">
        <v>193</v>
      </c>
      <c r="J19" s="86"/>
    </row>
    <row r="20" spans="1:10" s="62" customFormat="1" ht="48" customHeight="1">
      <c r="A20" s="94" t="s">
        <v>188</v>
      </c>
      <c r="B20" s="90" t="s">
        <v>415</v>
      </c>
      <c r="C20" s="86" t="s">
        <v>146</v>
      </c>
      <c r="D20" s="86" t="s">
        <v>416</v>
      </c>
      <c r="E20" s="71">
        <v>0</v>
      </c>
      <c r="F20" s="71" t="e">
        <f>D20*E20</f>
        <v>#VALUE!</v>
      </c>
      <c r="G20" s="162">
        <v>0.18</v>
      </c>
      <c r="H20" s="71" t="e">
        <f t="shared" ref="H20" si="10">F20*G20</f>
        <v>#VALUE!</v>
      </c>
      <c r="I20" s="71" t="e">
        <f t="shared" ref="I20" si="11">F20+H20</f>
        <v>#VALUE!</v>
      </c>
      <c r="J20" s="86"/>
    </row>
    <row r="21" spans="1:10" s="62" customFormat="1" ht="48" customHeight="1">
      <c r="A21" s="94"/>
      <c r="B21" s="94"/>
      <c r="C21" s="94"/>
      <c r="D21" s="94" t="s">
        <v>417</v>
      </c>
      <c r="E21" s="71" t="s">
        <v>418</v>
      </c>
      <c r="F21" s="94"/>
      <c r="G21" s="162">
        <v>0.18</v>
      </c>
      <c r="H21" s="71"/>
      <c r="I21" s="71"/>
      <c r="J21" s="86"/>
    </row>
    <row r="22" spans="1:10" s="175" customFormat="1" ht="17.25">
      <c r="A22" s="186"/>
      <c r="B22" s="186" t="s">
        <v>187</v>
      </c>
      <c r="C22" s="177"/>
      <c r="D22" s="177"/>
      <c r="E22" s="187"/>
      <c r="F22" s="188" t="e">
        <f>SUM(F20)</f>
        <v>#VALUE!</v>
      </c>
      <c r="G22" s="189"/>
      <c r="H22" s="176" t="e">
        <f>SUM(H20)</f>
        <v>#VALUE!</v>
      </c>
      <c r="I22" s="176" t="e">
        <f>SUM(I20)</f>
        <v>#VALUE!</v>
      </c>
      <c r="J22" s="177"/>
    </row>
    <row r="23" spans="1:10" s="62" customFormat="1" ht="16.5">
      <c r="A23" s="95"/>
      <c r="B23" s="95"/>
      <c r="C23" s="98"/>
      <c r="D23" s="98"/>
      <c r="E23" s="96"/>
      <c r="F23" s="97"/>
      <c r="G23" s="68"/>
      <c r="H23" s="86"/>
      <c r="I23" s="86"/>
      <c r="J23" s="86"/>
    </row>
    <row r="24" spans="1:10" s="62" customFormat="1" ht="16.5">
      <c r="A24" s="86"/>
      <c r="B24" s="426" t="s">
        <v>350</v>
      </c>
      <c r="C24" s="427"/>
      <c r="D24" s="427"/>
      <c r="E24" s="427"/>
      <c r="F24" s="427"/>
      <c r="G24" s="427"/>
      <c r="H24" s="427"/>
      <c r="I24" s="427"/>
      <c r="J24" s="428"/>
    </row>
    <row r="25" spans="1:10" s="62" customFormat="1" ht="33">
      <c r="A25" s="69" t="s">
        <v>3</v>
      </c>
      <c r="B25" s="69" t="s">
        <v>202</v>
      </c>
      <c r="C25" s="86"/>
      <c r="D25" s="70" t="s">
        <v>89</v>
      </c>
      <c r="E25" s="159" t="s">
        <v>206</v>
      </c>
      <c r="F25" s="70" t="s">
        <v>327</v>
      </c>
      <c r="G25" s="161" t="s">
        <v>320</v>
      </c>
      <c r="H25" s="70" t="s">
        <v>321</v>
      </c>
      <c r="I25" s="64" t="s">
        <v>193</v>
      </c>
      <c r="J25" s="86"/>
    </row>
    <row r="26" spans="1:10" s="62" customFormat="1" ht="16.5">
      <c r="A26" s="86">
        <v>1</v>
      </c>
      <c r="B26" s="165" t="s">
        <v>201</v>
      </c>
      <c r="C26" s="86" t="s">
        <v>71</v>
      </c>
      <c r="D26" s="86">
        <v>4</v>
      </c>
      <c r="E26" s="71">
        <v>0</v>
      </c>
      <c r="F26" s="71">
        <f>D26*E26</f>
        <v>0</v>
      </c>
      <c r="G26" s="162">
        <v>0.18</v>
      </c>
      <c r="H26" s="71">
        <f t="shared" ref="H26" si="12">F26*G26</f>
        <v>0</v>
      </c>
      <c r="I26" s="71">
        <f t="shared" ref="I26" si="13">F26+H26</f>
        <v>0</v>
      </c>
      <c r="J26" s="86"/>
    </row>
    <row r="27" spans="1:10" s="175" customFormat="1" ht="17.25">
      <c r="A27" s="177"/>
      <c r="B27" s="177"/>
      <c r="C27" s="177"/>
      <c r="D27" s="177"/>
      <c r="E27" s="183"/>
      <c r="F27" s="184">
        <f>SUM(F26)</f>
        <v>0</v>
      </c>
      <c r="G27" s="174"/>
      <c r="H27" s="176">
        <f>SUM(H26)</f>
        <v>0</v>
      </c>
      <c r="I27" s="176">
        <f>SUM(I26)</f>
        <v>0</v>
      </c>
      <c r="J27" s="177"/>
    </row>
    <row r="28" spans="1:10" s="62" customFormat="1" ht="16.5">
      <c r="A28" s="86"/>
      <c r="B28" s="86"/>
      <c r="C28" s="67"/>
      <c r="D28" s="67"/>
      <c r="E28" s="72"/>
      <c r="F28" s="83"/>
      <c r="G28" s="68"/>
      <c r="H28" s="86"/>
      <c r="I28" s="86"/>
      <c r="J28" s="86"/>
    </row>
  </sheetData>
  <mergeCells count="5">
    <mergeCell ref="B18:J18"/>
    <mergeCell ref="B24:J24"/>
    <mergeCell ref="B1:J1"/>
    <mergeCell ref="B8:J8"/>
    <mergeCell ref="B13:J13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Main</vt:lpstr>
      <vt:lpstr>1-2-3</vt:lpstr>
      <vt:lpstr>4-5</vt:lpstr>
      <vt:lpstr>6</vt:lpstr>
      <vt:lpstr>7</vt:lpstr>
      <vt:lpstr>8-9-12</vt:lpstr>
      <vt:lpstr>Table10</vt:lpstr>
      <vt:lpstr>Table11</vt:lpstr>
      <vt:lpstr>13-14-15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29</cp:revision>
  <cp:lastPrinted>2018-07-03T08:33:15Z</cp:lastPrinted>
  <dcterms:created xsi:type="dcterms:W3CDTF">2017-02-06T09:04:28Z</dcterms:created>
  <dcterms:modified xsi:type="dcterms:W3CDTF">2018-07-06T05:05:45Z</dcterms:modified>
</cp:coreProperties>
</file>